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กศน\ข้อมูลพื้นฐานกศน.62\"/>
    </mc:Choice>
  </mc:AlternateContent>
  <xr:revisionPtr revIDLastSave="0" documentId="13_ncr:1_{52B350B5-25BE-43A3-A838-12C8CF78C2C8}" xr6:coauthVersionLast="41" xr6:coauthVersionMax="43" xr10:uidLastSave="{00000000-0000-0000-0000-000000000000}"/>
  <bookViews>
    <workbookView xWindow="-120" yWindow="-120" windowWidth="29040" windowHeight="15840" tabRatio="885" xr2:uid="{00000000-000D-0000-FFFF-FFFF00000000}"/>
  </bookViews>
  <sheets>
    <sheet name="1_ผอ.กศน.จังหวัดและอำเภอ" sheetId="4" r:id="rId1"/>
    <sheet name="2_สถานศึกษา" sheetId="9" r:id="rId2"/>
    <sheet name="3_บุคลากรตามตำแหน่ง" sheetId="7" r:id="rId3"/>
    <sheet name="4_นักศึกษา" sheetId="5" r:id="rId4"/>
    <sheet name="5_อายุ" sheetId="13" r:id="rId5"/>
    <sheet name="6_ออกกลางคัน" sheetId="8" r:id="rId6"/>
    <sheet name="7_เรียนต่อ" sheetId="10" r:id="rId7"/>
    <sheet name="9_ข้อมุลกิจกรรมพัฒนาผู้เรียน" sheetId="19" r:id="rId8"/>
    <sheet name="10_ข้อมูล จนท.ส่งเสริมความประ" sheetId="17" r:id="rId9"/>
  </sheets>
  <definedNames>
    <definedName name="_xlnm.Print_Area" localSheetId="2">'3_บุคลากรตามตำแหน่ง'!$A$1:$AD$24</definedName>
    <definedName name="_xlnm.Print_Area" localSheetId="3">'4_นักศึกษา'!$A$1:$U$22</definedName>
    <definedName name="_xlnm.Print_Area" localSheetId="7">'9_ข้อมุลกิจกรรมพัฒนาผู้เรียน'!$A$1:$AD$29</definedName>
    <definedName name="_xlnm.Print_Titles" localSheetId="2">'3_บุคลากรตามตำแหน่ง'!$6:$8</definedName>
    <definedName name="_xlnm.Print_Titles" localSheetId="3">'4_นักศึกษา'!$6:$8</definedName>
    <definedName name="_xlnm.Print_Titles" localSheetId="4">'5_อายุ'!$4:$5</definedName>
    <definedName name="_xlnm.Print_Titles" localSheetId="5">'6_ออกกลางคัน'!$1:$4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8" i="10" l="1"/>
  <c r="R27" i="10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E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D14" i="13"/>
  <c r="C14" i="13"/>
  <c r="AV14" i="13" l="1"/>
  <c r="X17" i="7"/>
  <c r="AV78" i="13" l="1"/>
  <c r="Y17" i="7"/>
  <c r="M17" i="7"/>
</calcChain>
</file>

<file path=xl/sharedStrings.xml><?xml version="1.0" encoding="utf-8"?>
<sst xmlns="http://schemas.openxmlformats.org/spreadsheetml/2006/main" count="468" uniqueCount="176">
  <si>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</si>
  <si>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</si>
  <si>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</si>
  <si>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</si>
  <si>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</si>
  <si>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รวมทั้งหมด</t>
  </si>
  <si>
    <t>ข้าราชการครู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</si>
  <si>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</si>
  <si>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</si>
  <si>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</si>
  <si>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</si>
  <si>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</si>
  <si>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ชาย</t>
  </si>
  <si>
    <t>หญิง</t>
  </si>
  <si>
    <t>ประถมศึกษา</t>
  </si>
  <si>
    <t>มัธยมศึกษาตอนต้น</t>
  </si>
  <si>
    <t>มัธยมศึกษาตอนปลาย</t>
  </si>
  <si>
    <t>รวม</t>
  </si>
  <si>
    <t>ประกาศนียบัตรวิชาชีพ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</si>
  <si>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</si>
  <si>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</si>
  <si>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</si>
  <si>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</si>
  <si>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>หน่วยงาน</t>
  </si>
  <si>
    <t>จำนวนนักเรียนนักศึกษาจำแนกตามระดับการศึกษา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</si>
  <si>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</si>
  <si>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</si>
  <si>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</si>
  <si>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</si>
  <si>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</si>
  <si>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</si>
  <si>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</si>
  <si>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</si>
  <si>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</si>
  <si>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</si>
  <si>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</si>
  <si>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</si>
  <si>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ม.ตอนปลาย (โครงการเรียนร่วมหลักสูตร)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</si>
  <si>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</si>
  <si>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</si>
  <si>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</si>
  <si>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</si>
  <si>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</si>
  <si>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</si>
  <si>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</si>
  <si>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</si>
  <si>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</si>
  <si>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</si>
  <si>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</si>
  <si>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</si>
  <si>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</si>
  <si>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</si>
  <si>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นักเรียนจบการศึกษาทั้งหมด</t>
  </si>
  <si>
    <t>ไม่ศึกษาต่อ</t>
  </si>
  <si>
    <t>กศน</t>
  </si>
  <si>
    <t>กศน.</t>
  </si>
  <si>
    <t>ลูกเสือ</t>
  </si>
  <si>
    <t>ยุวกาชาด</t>
  </si>
  <si>
    <t>เนตรนารี</t>
  </si>
  <si>
    <t>ผู้บำเพ็ญประโยชน์</t>
  </si>
  <si>
    <t>หมายเหตุ</t>
  </si>
  <si>
    <t>ม.ต้น</t>
  </si>
  <si>
    <t>ม.ปลาย</t>
  </si>
  <si>
    <t>การศึกษาต่อนักเรียนชั้นประถมศึกษา</t>
  </si>
  <si>
    <t>การศึกษาต่อนักเรียนชั้น ม.ต้น</t>
  </si>
  <si>
    <t>การศึกษาต่อนักเรียนชั้น ม.ปลาย</t>
  </si>
  <si>
    <t>4.4 ห้องสมุดรัชมังคลา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</si>
  <si>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</si>
  <si>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>อื่น ๆ</t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</si>
  <si>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</si>
  <si>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>ชื่อศูนย์การศึกษานอกระบบและการศึกษาตามอัธยาศัยอำเภอ</t>
  </si>
  <si>
    <t>ประจำปีการศึกษา 2561</t>
  </si>
  <si>
    <t>โทรศัพท์เคลื่อนที่</t>
  </si>
  <si>
    <t>ชื่อสถานศึกษา/ศูนย์การเรียนรู้</t>
  </si>
  <si>
    <t>ผู้บริหารการศึกษา</t>
  </si>
  <si>
    <t>ศึกษานิเทศก์</t>
  </si>
  <si>
    <t xml:space="preserve">บุคลากรทางการศึกษาอื่น 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</si>
  <si>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1/2561</t>
    </r>
  </si>
  <si>
    <t>หลักสูตรระยะสั้น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</si>
  <si>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</si>
  <si>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</si>
  <si>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</si>
  <si>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อายุ</t>
  </si>
  <si>
    <t xml:space="preserve"> สพฐ.</t>
  </si>
  <si>
    <t>เอกชน</t>
  </si>
  <si>
    <t xml:space="preserve"> อปท.</t>
  </si>
  <si>
    <t>อาชีวะ</t>
  </si>
  <si>
    <t>อุดมศึกษา</t>
  </si>
  <si>
    <t xml:space="preserve">อาชีวะ </t>
  </si>
  <si>
    <t>ลำดับที่</t>
  </si>
  <si>
    <t>ลำดับ
ที่</t>
  </si>
  <si>
    <t>สังกัด</t>
  </si>
  <si>
    <t>จำนวนกอง</t>
  </si>
  <si>
    <t xml:space="preserve">ผู้รับผิดชอบกิจกรรมยุวกาชาด </t>
  </si>
  <si>
    <t>การแต่งตั้งกรรมการยุวกาชาดในสถานศึกษา</t>
  </si>
  <si>
    <t>นายกหมู่ยุวกาชาด</t>
  </si>
  <si>
    <t>รองนายกหมู่ยุวกาชาด</t>
  </si>
  <si>
    <t>ผู้นำกลุ่ม</t>
  </si>
  <si>
    <t>รองผู้นำกลุ่ม</t>
  </si>
  <si>
    <t>ดำเนินการแล้ว</t>
  </si>
  <si>
    <t>ยังไม่ได้ดำเนินการ</t>
  </si>
  <si>
    <t>(คน)</t>
  </si>
  <si>
    <t>จำนวน (คน)</t>
  </si>
  <si>
    <t>สังกัด............................................................................</t>
  </si>
  <si>
    <t>ผู้บริหาร (คน)</t>
  </si>
  <si>
    <t>ครู  (คน)</t>
  </si>
  <si>
    <t>เจ้าหน้าที่  (คน)</t>
  </si>
  <si>
    <t>บุคคลทั่วไป (คน)</t>
  </si>
  <si>
    <t>สังกัด / หน่วยงาน</t>
  </si>
  <si>
    <t>คำสั่งฯ /ว.ด.ป. (แนบสำเนา)</t>
  </si>
  <si>
    <t>หน่วยงาน ........................................................</t>
  </si>
  <si>
    <t>ลูกเสือ/เนตรนารีสำรอง</t>
  </si>
  <si>
    <t>ลูกเสือ/เนตรนารีสามัญ</t>
  </si>
  <si>
    <t>ลูกเสือ/เนตรนารีสามัญรุ่นใหญ่</t>
  </si>
  <si>
    <t>ลูกเสือ/เนตรนารีวิสามัญ</t>
  </si>
  <si>
    <t>จำนวนคน</t>
  </si>
  <si>
    <t xml:space="preserve">ลูกเสือ 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</si>
  <si>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</si>
  <si>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 xml:space="preserve">            ระดับการศึกษาและเพศ  </t>
  </si>
  <si>
    <t>ม.ปลาย(โครงการเรียนร่วมหลักสูตร)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</si>
  <si>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</si>
  <si>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</si>
  <si>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</si>
  <si>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r>
      <t xml:space="preserve">ตาราง   จำนวน </t>
    </r>
    <r>
      <rPr>
        <b/>
        <u/>
        <sz val="16"/>
        <rFont val="TH SarabunPSK"/>
        <family val="2"/>
      </rPr>
      <t>นักเรียนนักศึกษา</t>
    </r>
    <r>
      <rPr>
        <b/>
        <sz val="16"/>
        <rFont val="TH SarabunPSK"/>
        <family val="2"/>
      </rPr>
      <t>นอกระบบโรงเรียนสายสามัญ  ของศูนย์การศึกษานอกระบบและการศึกษาตามอัธยาศัย   จำแนกตามรายศูนย์ กศน.อำเภอ</t>
    </r>
  </si>
  <si>
    <t>ตาราง     ข้อมูลการออกกลางคันของผู้เรียน</t>
  </si>
  <si>
    <t>ตาราง   ข้อมูลการศึกษาต่อของผู้เรียน</t>
  </si>
  <si>
    <r>
      <rPr>
        <b/>
        <sz val="16"/>
        <color theme="1"/>
        <rFont val="TH SarabunPSK"/>
        <family val="2"/>
      </rPr>
      <t xml:space="preserve">ตาราง </t>
    </r>
    <r>
      <rPr>
        <b/>
        <sz val="16"/>
        <color theme="1"/>
        <rFont val="TH SarabunIT๙"/>
        <family val="2"/>
      </rPr>
      <t xml:space="preserve">  ข้อมูลลูกเสือ เนตรนารี ผู้บำเพ็ญประโยชน์ </t>
    </r>
  </si>
  <si>
    <t>ตาราง     แบบสำรวจข้อมูลพนักงานเจ้าหน้าที่ส่งเสริมความประพฤตินักเรียนและนักศึกษา</t>
  </si>
  <si>
    <t xml:space="preserve">หมายเหตุ  คำสั่งฯ กรุณาส่งไฟล์แนบทาง (e-mail) 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</si>
  <si>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</si>
  <si>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</si>
  <si>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</si>
  <si>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สนง.กศน.จังหวัดเพชรบูรณ์</t>
  </si>
  <si>
    <t>กศน.เพชรบูรณ์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</si>
  <si>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</si>
  <si>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</si>
  <si>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</si>
  <si>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</si>
  <si>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</si>
  <si>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</si>
  <si>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</si>
  <si>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</si>
  <si>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</si>
  <si>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</si>
  <si>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</si>
  <si>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</si>
  <si>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</si>
  <si>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</si>
  <si>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</si>
  <si>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</si>
  <si>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</si>
  <si>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</si>
  <si>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</si>
  <si>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</si>
  <si>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>ศูนย์ กศน.อำเภอน้ำหนาว</t>
  </si>
  <si>
    <t>ศูนย์ กศน.อำเภอบึงสามพัน</t>
  </si>
  <si>
    <t>ศูนย์การเรียนรู้ตำบล</t>
  </si>
  <si>
    <t>2.5 ศูนย์การเรียนรู้ชุมชน</t>
  </si>
  <si>
    <t xml:space="preserve"> ศูนย์การเรียนรู้เศรษฐกิจพอเพียงและทฤษฎีใหม่ประจำตำบล............</t>
  </si>
  <si>
    <t>ศูนย์ส่งเสริมและพัฒนาประชาธิปไตยประจำตำบล..............................</t>
  </si>
  <si>
    <t>ศูนย์ดิจิตอลชุมชนประจำตำบล..............................................</t>
  </si>
  <si>
    <t xml:space="preserve"> ศูนย์การศึกษาตลอดชีวิตชุมชน.......................................................</t>
  </si>
  <si>
    <t>-</t>
  </si>
  <si>
    <t>สนง.กศน.พช.</t>
  </si>
  <si>
    <t xml:space="preserve">ข้อมูล ณ วันที่ 10 มิถุนายน 252 </t>
  </si>
  <si>
    <t xml:space="preserve">ข้อมูล ณ วันที่ 10 มิถุนายน 2562 </t>
  </si>
  <si>
    <t xml:space="preserve"> ข้อมูล  ณ  วันที่ 10 มิถุนายน 2562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</si>
  <si>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2/2561</t>
    </r>
  </si>
  <si>
    <t xml:space="preserve">               3.  ข้อมูล  ณ  วันที่ 10 มิถุนายน 2562</t>
  </si>
  <si>
    <t>ศรช.เทศบาลตำบลหนองไผ่ และ ศรช.ตำบลท่าด้วง</t>
  </si>
  <si>
    <t>นางมาลี  เพ็งดี</t>
  </si>
  <si>
    <t>กศน.อำเภอหนองไผ่</t>
  </si>
  <si>
    <t xml:space="preserve">            จำแนกตามอายุ ประจำปีการศึกษา 2562</t>
  </si>
  <si>
    <t>056781117</t>
  </si>
  <si>
    <t>056781118</t>
  </si>
  <si>
    <t>999/1 หมู่ที่ 6 ต.หนองไผ่ อ.หนองไผ่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</si>
</sst>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87" formatCode="_-* #,##0_-;\-* #,##0_-;_-* &quot;-&quot;??_-;_-@_-"/>
  </numFmts>
  <fonts count="28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2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2" fillId="0" borderId="4" xfId="1" applyNumberFormat="1" applyFont="1" applyBorder="1" applyAlignment="1">
      <alignment horizontal="center"/>
    </xf>
    <xf numFmtId="187" fontId="14" fillId="0" borderId="4" xfId="1" applyNumberFormat="1" applyFont="1" applyBorder="1" applyAlignment="1">
      <alignment horizontal="center"/>
    </xf>
    <xf numFmtId="187" fontId="14" fillId="0" borderId="4" xfId="1" applyNumberFormat="1" applyFont="1" applyBorder="1"/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/>
    <xf numFmtId="187" fontId="15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4" fillId="0" borderId="0" xfId="0" applyFont="1" applyBorder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187" fontId="14" fillId="0" borderId="4" xfId="1" applyNumberFormat="1" applyFont="1" applyFill="1" applyBorder="1" applyAlignment="1">
      <alignment horizontal="center" vertical="center"/>
    </xf>
    <xf numFmtId="187" fontId="12" fillId="0" borderId="4" xfId="1" applyNumberFormat="1" applyFont="1" applyFill="1" applyBorder="1" applyAlignment="1">
      <alignment horizontal="center" vertical="center" wrapText="1"/>
    </xf>
    <xf numFmtId="187" fontId="14" fillId="0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87" fontId="15" fillId="3" borderId="1" xfId="1" applyNumberFormat="1" applyFont="1" applyFill="1" applyBorder="1" applyAlignment="1">
      <alignment horizontal="center"/>
    </xf>
    <xf numFmtId="187" fontId="13" fillId="3" borderId="1" xfId="1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Fill="1" applyBorder="1"/>
    <xf numFmtId="0" fontId="12" fillId="4" borderId="4" xfId="0" applyFont="1" applyFill="1" applyBorder="1"/>
    <xf numFmtId="0" fontId="11" fillId="0" borderId="0" xfId="3" applyFont="1"/>
    <xf numFmtId="0" fontId="11" fillId="0" borderId="1" xfId="3" applyFont="1" applyBorder="1"/>
    <xf numFmtId="0" fontId="11" fillId="0" borderId="4" xfId="3" applyFont="1" applyBorder="1"/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1" fillId="0" borderId="4" xfId="4" applyFont="1" applyBorder="1"/>
    <xf numFmtId="0" fontId="21" fillId="0" borderId="0" xfId="4" applyFont="1"/>
    <xf numFmtId="0" fontId="20" fillId="0" borderId="0" xfId="4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5"/>
    <xf numFmtId="0" fontId="24" fillId="0" borderId="4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1" fillId="0" borderId="4" xfId="5" applyFont="1" applyBorder="1"/>
    <xf numFmtId="0" fontId="21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Alignment="1"/>
    <xf numFmtId="0" fontId="26" fillId="0" borderId="11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5" fillId="0" borderId="8" xfId="3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8" fillId="0" borderId="10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25" fillId="0" borderId="5" xfId="0" applyFont="1" applyBorder="1" applyAlignment="1">
      <alignment horizontal="left" vertical="center"/>
    </xf>
    <xf numFmtId="0" fontId="27" fillId="0" borderId="4" xfId="0" applyFont="1" applyBorder="1"/>
    <xf numFmtId="0" fontId="25" fillId="0" borderId="5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1" fillId="0" borderId="0" xfId="5" applyFont="1"/>
    <xf numFmtId="187" fontId="14" fillId="0" borderId="4" xfId="1" quotePrefix="1" applyNumberFormat="1" applyFont="1" applyBorder="1" applyAlignment="1">
      <alignment horizontal="center"/>
    </xf>
    <xf numFmtId="187" fontId="15" fillId="0" borderId="4" xfId="0" applyNumberFormat="1" applyFont="1" applyBorder="1"/>
    <xf numFmtId="0" fontId="21" fillId="0" borderId="1" xfId="3" applyFont="1" applyBorder="1"/>
    <xf numFmtId="0" fontId="15" fillId="0" borderId="1" xfId="0" applyFont="1" applyBorder="1"/>
    <xf numFmtId="0" fontId="14" fillId="0" borderId="11" xfId="0" applyFont="1" applyBorder="1"/>
    <xf numFmtId="0" fontId="12" fillId="0" borderId="8" xfId="0" applyFont="1" applyBorder="1"/>
    <xf numFmtId="0" fontId="12" fillId="0" borderId="12" xfId="0" applyFont="1" applyBorder="1"/>
    <xf numFmtId="0" fontId="12" fillId="0" borderId="10" xfId="0" applyFont="1" applyBorder="1"/>
    <xf numFmtId="49" fontId="12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7" fontId="14" fillId="0" borderId="6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7" fillId="0" borderId="6" xfId="1" applyNumberFormat="1" applyFont="1" applyFill="1" applyBorder="1" applyAlignment="1">
      <alignment horizontal="center" vertical="center"/>
    </xf>
    <xf numFmtId="187" fontId="17" fillId="0" borderId="7" xfId="1" applyNumberFormat="1" applyFont="1" applyFill="1" applyBorder="1" applyAlignment="1">
      <alignment horizontal="center" vertical="center"/>
    </xf>
    <xf numFmtId="187" fontId="17" fillId="0" borderId="5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0" fillId="0" borderId="9" xfId="5" applyFont="1" applyBorder="1" applyAlignment="1">
      <alignment horizontal="center"/>
    </xf>
    <xf numFmtId="0" fontId="20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/>
    </xf>
    <xf numFmtId="0" fontId="22" fillId="0" borderId="6" xfId="5" applyFont="1" applyBorder="1" applyAlignment="1">
      <alignment horizontal="center" vertical="center"/>
    </xf>
    <xf numFmtId="0" fontId="22" fillId="0" borderId="7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shrinkToFit="1"/>
    </xf>
    <xf numFmtId="0" fontId="22" fillId="0" borderId="4" xfId="5" applyFont="1" applyBorder="1" applyAlignment="1">
      <alignment horizontal="center" vertical="center" wrapText="1" shrinkToFit="1"/>
    </xf>
    <xf numFmtId="0" fontId="21" fillId="0" borderId="6" xfId="5" applyFont="1" applyBorder="1" applyAlignment="1">
      <alignment horizontal="center"/>
    </xf>
    <xf numFmtId="0" fontId="21" fillId="0" borderId="7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2" fillId="0" borderId="4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20" fillId="0" borderId="5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0" fontId="22" fillId="0" borderId="2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0" fontId="22" fillId="0" borderId="2" xfId="4" applyFont="1" applyBorder="1" applyAlignment="1">
      <alignment horizontal="center" vertical="center" wrapText="1" shrinkToFit="1"/>
    </xf>
    <xf numFmtId="0" fontId="22" fillId="0" borderId="1" xfId="4" applyFont="1" applyBorder="1" applyAlignment="1">
      <alignment horizontal="center" vertical="center" wrapText="1" shrinkToFit="1"/>
    </xf>
    <xf numFmtId="0" fontId="8" fillId="0" borderId="9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5" xfId="3" applyFont="1" applyBorder="1" applyAlignment="1">
      <alignment horizontal="center"/>
    </xf>
  </cellXfs>
  <cellStyles count="7"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H20"/>
  <sheetViews>
    <sheetView tabSelected="1" view="pageLayout" zoomScale="130" zoomScaleNormal="100" zoomScalePageLayoutView="130" workbookViewId="0">
      <selection activeCell="D10" sqref="D10"/>
    </sheetView>
  </sheetViews>
  <sheetFormatPr defaultRowHeight="21" x14ac:dyDescent="0.35"/>
  <cols>
    <col min="1" max="1" width="4.7109375" style="8" customWidth="1"/>
    <col min="2" max="2" width="28.5703125" style="8" customWidth="1"/>
    <col min="3" max="3" width="31.7109375" style="8" customWidth="1"/>
    <col min="4" max="4" width="31.5703125" style="8" customWidth="1"/>
    <col min="5" max="5" width="19.140625" style="8" customWidth="1"/>
    <col min="6" max="6" width="20.5703125" style="8" customWidth="1"/>
    <col min="7" max="7" width="17.85546875" style="8" customWidth="1"/>
    <col min="8" max="8" width="15.5703125" style="8" customWidth="1"/>
    <col min="9" max="16384" width="9.140625" style="8"/>
  </cols>
  <sheetData>
    <row r="1" spans="1:8" s="40" customFormat="1" ht="23.25" x14ac:dyDescent="0.35">
      <c r="A1" s="98" t="s">
        <v>117</v>
      </c>
      <c r="B1" s="98"/>
      <c r="C1" s="98"/>
      <c r="D1" s="98"/>
      <c r="E1" s="98"/>
      <c r="F1" s="98"/>
      <c r="G1" s="39"/>
      <c r="H1" s="39"/>
    </row>
    <row r="2" spans="1:8" s="40" customFormat="1" ht="24.75" customHeight="1" x14ac:dyDescent="0.35">
      <c r="A2" s="98" t="s">
        <v>71</v>
      </c>
      <c r="B2" s="98"/>
      <c r="C2" s="98"/>
      <c r="D2" s="98"/>
      <c r="E2" s="98"/>
      <c r="F2" s="98"/>
    </row>
    <row r="3" spans="1:8" x14ac:dyDescent="0.35">
      <c r="A3" s="2" t="s">
        <v>120</v>
      </c>
      <c r="B3" s="1"/>
      <c r="C3" s="1"/>
      <c r="D3" s="1"/>
      <c r="E3" s="1"/>
      <c r="F3" s="1"/>
      <c r="G3" s="41"/>
      <c r="H3" s="1"/>
    </row>
    <row r="4" spans="1:8" x14ac:dyDescent="0.35">
      <c r="A4" s="100" t="s">
        <v>0</v>
      </c>
      <c r="B4" s="100" t="s">
        <v>3</v>
      </c>
      <c r="C4" s="100" t="s">
        <v>4</v>
      </c>
      <c r="D4" s="3" t="s">
        <v>19</v>
      </c>
      <c r="E4" s="99" t="s">
        <v>2</v>
      </c>
      <c r="F4" s="99"/>
      <c r="G4" s="99"/>
    </row>
    <row r="5" spans="1:8" x14ac:dyDescent="0.35">
      <c r="A5" s="100"/>
      <c r="B5" s="100"/>
      <c r="C5" s="100"/>
      <c r="D5" s="4" t="s">
        <v>21</v>
      </c>
      <c r="E5" s="35" t="s">
        <v>20</v>
      </c>
      <c r="F5" s="35" t="s">
        <v>1</v>
      </c>
      <c r="G5" s="65" t="s">
        <v>72</v>
      </c>
    </row>
    <row r="6" spans="1:8" x14ac:dyDescent="0.35">
      <c r="A6" s="6"/>
      <c r="B6" s="10" t="s">
        <v>129</v>
      </c>
      <c r="C6" s="11"/>
      <c r="D6" s="11"/>
      <c r="E6" s="6"/>
      <c r="F6" s="6"/>
      <c r="G6" s="5"/>
    </row>
    <row r="7" spans="1:8" x14ac:dyDescent="0.35">
      <c r="A7" s="7">
        <v>1</v>
      </c>
      <c r="B7" s="12"/>
      <c r="C7" s="12" t="s">
        <v>130</v>
      </c>
      <c r="D7" s="12"/>
      <c r="E7" s="7"/>
      <c r="F7" s="7"/>
      <c r="G7" s="7"/>
    </row>
    <row r="8" spans="1:8" x14ac:dyDescent="0.35">
      <c r="A8" s="13">
        <v>2</v>
      </c>
      <c r="B8" s="14"/>
      <c r="C8" s="15" t="s">
        <v>131</v>
      </c>
      <c r="D8" s="12"/>
      <c r="E8" s="7"/>
      <c r="F8" s="13"/>
      <c r="G8" s="13"/>
    </row>
    <row r="9" spans="1:8" x14ac:dyDescent="0.35">
      <c r="A9" s="5"/>
      <c r="B9" s="93" t="s">
        <v>22</v>
      </c>
      <c r="C9" s="15" t="s">
        <v>134</v>
      </c>
      <c r="D9" s="95"/>
      <c r="E9" s="5"/>
      <c r="F9" s="5"/>
      <c r="G9" s="5"/>
    </row>
    <row r="10" spans="1:8" x14ac:dyDescent="0.35">
      <c r="A10" s="7">
        <v>1</v>
      </c>
      <c r="B10" s="94"/>
      <c r="C10" s="92"/>
      <c r="D10" s="96"/>
      <c r="E10" s="7"/>
      <c r="F10" s="7"/>
      <c r="G10" s="7"/>
    </row>
    <row r="11" spans="1:8" x14ac:dyDescent="0.35">
      <c r="A11" s="13">
        <v>2</v>
      </c>
      <c r="B11" s="14"/>
      <c r="C11" s="12" t="s">
        <v>135</v>
      </c>
      <c r="D11" s="12"/>
      <c r="E11" s="13"/>
      <c r="F11" s="13"/>
      <c r="G11" s="13"/>
    </row>
    <row r="12" spans="1:8" x14ac:dyDescent="0.35">
      <c r="A12" s="13">
        <v>3</v>
      </c>
      <c r="B12" s="14"/>
      <c r="C12" s="12" t="s">
        <v>136</v>
      </c>
      <c r="D12" s="12"/>
      <c r="E12" s="13"/>
      <c r="F12" s="13"/>
      <c r="G12" s="13"/>
    </row>
    <row r="13" spans="1:8" x14ac:dyDescent="0.35">
      <c r="A13" s="13">
        <v>4</v>
      </c>
      <c r="B13" s="14"/>
      <c r="C13" s="12" t="s">
        <v>137</v>
      </c>
      <c r="D13" s="12"/>
      <c r="E13" s="13"/>
      <c r="F13" s="13"/>
      <c r="G13" s="13"/>
    </row>
    <row r="14" spans="1:8" x14ac:dyDescent="0.35">
      <c r="A14" s="13">
        <v>5</v>
      </c>
      <c r="B14" s="14"/>
      <c r="C14" s="12" t="s">
        <v>138</v>
      </c>
      <c r="D14" s="12"/>
      <c r="E14" s="13"/>
      <c r="F14" s="13"/>
      <c r="G14" s="13"/>
    </row>
    <row r="15" spans="1:8" x14ac:dyDescent="0.35">
      <c r="A15" s="7">
        <v>6</v>
      </c>
      <c r="B15" s="14"/>
      <c r="C15" s="12" t="s">
        <v>139</v>
      </c>
      <c r="D15" s="12"/>
      <c r="E15" s="13"/>
      <c r="F15" s="13"/>
      <c r="G15" s="13"/>
    </row>
    <row r="16" spans="1:8" x14ac:dyDescent="0.35">
      <c r="A16" s="13">
        <v>7</v>
      </c>
      <c r="B16" s="14"/>
      <c r="C16" s="12" t="s">
        <v>140</v>
      </c>
      <c r="D16" s="12"/>
      <c r="E16" s="13"/>
      <c r="F16" s="13"/>
      <c r="G16" s="13"/>
    </row>
    <row r="17" spans="1:7" x14ac:dyDescent="0.35">
      <c r="A17" s="13">
        <v>8</v>
      </c>
      <c r="B17" s="14" t="s">
        <v>170</v>
      </c>
      <c r="C17" s="12" t="s">
        <v>141</v>
      </c>
      <c r="D17" s="1" t="s">
        <v>175</v>
      </c>
      <c r="E17" s="97" t="s">
        <v>173</v>
      </c>
      <c r="F17" s="97" t="s">
        <v>174</v>
      </c>
      <c r="G17" s="97"/>
    </row>
    <row r="18" spans="1:7" x14ac:dyDescent="0.35">
      <c r="A18" s="13">
        <v>9</v>
      </c>
      <c r="B18" s="14"/>
      <c r="C18" s="12" t="s">
        <v>142</v>
      </c>
      <c r="D18" s="12"/>
      <c r="E18" s="13"/>
      <c r="F18" s="13"/>
      <c r="G18" s="13"/>
    </row>
    <row r="19" spans="1:7" x14ac:dyDescent="0.35">
      <c r="A19" s="13">
        <v>10</v>
      </c>
      <c r="B19" s="14"/>
      <c r="C19" s="12" t="s">
        <v>143</v>
      </c>
      <c r="D19" s="12"/>
      <c r="E19" s="13"/>
      <c r="F19" s="13"/>
      <c r="G19" s="14"/>
    </row>
    <row r="20" spans="1:7" x14ac:dyDescent="0.35">
      <c r="A20" s="7">
        <v>11</v>
      </c>
      <c r="B20" s="14"/>
      <c r="C20" s="12" t="s">
        <v>144</v>
      </c>
      <c r="D20" s="12"/>
      <c r="E20" s="13"/>
      <c r="F20" s="13"/>
      <c r="G20" s="14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5" right="0.25" top="0.75" bottom="0.75" header="0.3" footer="0.3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F23"/>
  <sheetViews>
    <sheetView zoomScaleNormal="100" workbookViewId="0">
      <selection activeCell="C14" sqref="C14"/>
    </sheetView>
  </sheetViews>
  <sheetFormatPr defaultRowHeight="18.75" x14ac:dyDescent="0.3"/>
  <cols>
    <col min="1" max="1" width="9.42578125" style="1" customWidth="1"/>
    <col min="2" max="2" width="47.5703125" style="1" customWidth="1"/>
    <col min="3" max="3" width="27.85546875" style="1" customWidth="1"/>
    <col min="4" max="4" width="48.85546875" style="1" customWidth="1"/>
    <col min="5" max="16384" width="9.140625" style="1"/>
  </cols>
  <sheetData>
    <row r="1" spans="1:6" ht="23.25" x14ac:dyDescent="0.35">
      <c r="A1" s="98" t="s">
        <v>117</v>
      </c>
      <c r="B1" s="98"/>
      <c r="C1" s="98"/>
      <c r="D1" s="98"/>
      <c r="E1" s="83"/>
      <c r="F1" s="83"/>
    </row>
    <row r="2" spans="1:6" ht="23.25" x14ac:dyDescent="0.35">
      <c r="A2" s="98" t="s">
        <v>71</v>
      </c>
      <c r="B2" s="98"/>
      <c r="C2" s="98"/>
      <c r="D2" s="98"/>
      <c r="E2" s="83"/>
      <c r="F2" s="83"/>
    </row>
    <row r="3" spans="1:6" ht="21" x14ac:dyDescent="0.35">
      <c r="A3" s="2" t="s">
        <v>121</v>
      </c>
    </row>
    <row r="4" spans="1:6" x14ac:dyDescent="0.3">
      <c r="A4" s="9" t="s">
        <v>25</v>
      </c>
      <c r="B4" s="9" t="s">
        <v>26</v>
      </c>
      <c r="C4" s="9" t="s">
        <v>43</v>
      </c>
      <c r="D4" s="9" t="s">
        <v>73</v>
      </c>
    </row>
    <row r="5" spans="1:6" x14ac:dyDescent="0.3">
      <c r="A5" s="65">
        <v>1</v>
      </c>
      <c r="B5" s="16" t="s">
        <v>27</v>
      </c>
      <c r="C5" s="14"/>
      <c r="D5" s="14"/>
    </row>
    <row r="6" spans="1:6" x14ac:dyDescent="0.3">
      <c r="A6" s="65">
        <v>2</v>
      </c>
      <c r="B6" s="16" t="s">
        <v>28</v>
      </c>
      <c r="C6" s="14"/>
      <c r="D6" s="14"/>
    </row>
    <row r="7" spans="1:6" x14ac:dyDescent="0.3">
      <c r="A7" s="13"/>
      <c r="B7" s="14" t="s">
        <v>29</v>
      </c>
      <c r="C7" s="14">
        <v>1</v>
      </c>
      <c r="D7" s="42"/>
    </row>
    <row r="8" spans="1:6" x14ac:dyDescent="0.3">
      <c r="A8" s="13"/>
      <c r="B8" s="14" t="s">
        <v>30</v>
      </c>
      <c r="C8" s="14">
        <v>13</v>
      </c>
      <c r="D8" s="42"/>
    </row>
    <row r="9" spans="1:6" x14ac:dyDescent="0.3">
      <c r="A9" s="13"/>
      <c r="B9" s="14" t="s">
        <v>31</v>
      </c>
      <c r="C9" s="14"/>
      <c r="D9" s="14"/>
    </row>
    <row r="10" spans="1:6" x14ac:dyDescent="0.3">
      <c r="A10" s="13"/>
      <c r="B10" s="14" t="s">
        <v>32</v>
      </c>
      <c r="C10" s="14"/>
      <c r="D10" s="14"/>
    </row>
    <row r="11" spans="1:6" x14ac:dyDescent="0.3">
      <c r="A11" s="13"/>
      <c r="B11" s="14" t="s">
        <v>157</v>
      </c>
      <c r="C11" s="14">
        <v>2</v>
      </c>
      <c r="D11" s="14" t="s">
        <v>169</v>
      </c>
    </row>
    <row r="12" spans="1:6" x14ac:dyDescent="0.3">
      <c r="A12" s="65">
        <v>3</v>
      </c>
      <c r="B12" s="16" t="s">
        <v>156</v>
      </c>
      <c r="C12" s="14"/>
      <c r="D12" s="14"/>
    </row>
    <row r="13" spans="1:6" x14ac:dyDescent="0.3">
      <c r="A13" s="13"/>
      <c r="B13" s="14" t="s">
        <v>33</v>
      </c>
      <c r="C13" s="14">
        <v>13</v>
      </c>
      <c r="D13" s="14" t="s">
        <v>158</v>
      </c>
    </row>
    <row r="14" spans="1:6" x14ac:dyDescent="0.3">
      <c r="A14" s="13"/>
      <c r="B14" s="14" t="s">
        <v>44</v>
      </c>
      <c r="C14" s="14">
        <v>13</v>
      </c>
      <c r="D14" s="14" t="s">
        <v>159</v>
      </c>
    </row>
    <row r="15" spans="1:6" x14ac:dyDescent="0.3">
      <c r="A15" s="13"/>
      <c r="B15" s="14" t="s">
        <v>34</v>
      </c>
      <c r="C15" s="14">
        <v>13</v>
      </c>
      <c r="D15" s="14" t="s">
        <v>160</v>
      </c>
    </row>
    <row r="16" spans="1:6" x14ac:dyDescent="0.3">
      <c r="A16" s="13"/>
      <c r="B16" s="14" t="s">
        <v>35</v>
      </c>
      <c r="C16" s="14">
        <v>13</v>
      </c>
      <c r="D16" s="14" t="s">
        <v>161</v>
      </c>
    </row>
    <row r="17" spans="1:4" x14ac:dyDescent="0.3">
      <c r="A17" s="65">
        <v>4</v>
      </c>
      <c r="B17" s="16" t="s">
        <v>36</v>
      </c>
      <c r="C17" s="14"/>
      <c r="D17" s="14"/>
    </row>
    <row r="18" spans="1:4" x14ac:dyDescent="0.3">
      <c r="A18" s="13"/>
      <c r="B18" s="14" t="s">
        <v>38</v>
      </c>
      <c r="C18" s="14"/>
      <c r="D18" s="42"/>
    </row>
    <row r="19" spans="1:4" x14ac:dyDescent="0.3">
      <c r="A19" s="13"/>
      <c r="B19" s="14" t="s">
        <v>39</v>
      </c>
      <c r="C19" s="14">
        <v>1</v>
      </c>
      <c r="D19" s="42"/>
    </row>
    <row r="20" spans="1:4" x14ac:dyDescent="0.3">
      <c r="A20" s="13"/>
      <c r="B20" s="14" t="s">
        <v>40</v>
      </c>
      <c r="C20" s="14"/>
      <c r="D20" s="14"/>
    </row>
    <row r="21" spans="1:4" x14ac:dyDescent="0.3">
      <c r="A21" s="13"/>
      <c r="B21" s="14" t="s">
        <v>66</v>
      </c>
      <c r="C21" s="14"/>
      <c r="D21" s="14"/>
    </row>
    <row r="22" spans="1:4" x14ac:dyDescent="0.3">
      <c r="A22" s="13"/>
      <c r="B22" s="14" t="s">
        <v>41</v>
      </c>
      <c r="C22" s="14"/>
      <c r="D22" s="14"/>
    </row>
    <row r="23" spans="1:4" x14ac:dyDescent="0.3">
      <c r="A23" s="13"/>
      <c r="B23" s="14" t="s">
        <v>42</v>
      </c>
      <c r="C23" s="14"/>
      <c r="D23" s="14"/>
    </row>
  </sheetData>
  <mergeCells count="2">
    <mergeCell ref="A1:D1"/>
    <mergeCell ref="A2:D2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D154"/>
  <sheetViews>
    <sheetView view="pageLayout" zoomScale="120" zoomScaleNormal="100" zoomScalePageLayoutView="120" workbookViewId="0">
      <selection activeCell="G13" sqref="G13"/>
    </sheetView>
  </sheetViews>
  <sheetFormatPr defaultRowHeight="21" x14ac:dyDescent="0.35"/>
  <cols>
    <col min="1" max="1" width="4.28515625" style="8" customWidth="1"/>
    <col min="2" max="2" width="24.42578125" style="8" customWidth="1"/>
    <col min="3" max="3" width="4.42578125" style="8" customWidth="1"/>
    <col min="4" max="4" width="4.28515625" style="8" customWidth="1"/>
    <col min="5" max="5" width="5" style="8" customWidth="1"/>
    <col min="6" max="6" width="4" style="8" customWidth="1"/>
    <col min="7" max="10" width="5" style="8" customWidth="1"/>
    <col min="11" max="11" width="5.140625" style="8" bestFit="1" customWidth="1"/>
    <col min="12" max="13" width="4.85546875" style="8" customWidth="1"/>
    <col min="14" max="14" width="4.5703125" style="8" customWidth="1"/>
    <col min="15" max="15" width="5" style="8" customWidth="1"/>
    <col min="16" max="16" width="5.140625" style="8" customWidth="1"/>
    <col min="17" max="17" width="4.7109375" style="8" customWidth="1"/>
    <col min="18" max="19" width="5.7109375" style="8" customWidth="1"/>
    <col min="20" max="20" width="4.85546875" style="8" customWidth="1"/>
    <col min="21" max="21" width="5.7109375" style="8" customWidth="1"/>
    <col min="22" max="22" width="5" style="8" customWidth="1"/>
    <col min="23" max="23" width="4.5703125" style="8" customWidth="1"/>
    <col min="24" max="24" width="5.28515625" style="8" customWidth="1"/>
    <col min="25" max="25" width="5.140625" style="8" customWidth="1"/>
    <col min="26" max="26" width="3.42578125" style="8" customWidth="1"/>
    <col min="27" max="29" width="5" style="8" customWidth="1"/>
    <col min="30" max="30" width="6.42578125" style="8" customWidth="1"/>
    <col min="31" max="16384" width="9.140625" style="8"/>
  </cols>
  <sheetData>
    <row r="1" spans="1:30" s="1" customFormat="1" ht="23.25" x14ac:dyDescent="0.35">
      <c r="A1" s="98" t="s">
        <v>117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30" s="1" customFormat="1" ht="23.25" x14ac:dyDescent="0.35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4" spans="1:30" x14ac:dyDescent="0.35">
      <c r="A4" s="2" t="s">
        <v>122</v>
      </c>
    </row>
    <row r="5" spans="1:30" ht="11.25" customHeight="1" x14ac:dyDescent="0.3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0" ht="24" customHeight="1" x14ac:dyDescent="0.35">
      <c r="A6" s="100" t="s">
        <v>0</v>
      </c>
      <c r="B6" s="106" t="s">
        <v>23</v>
      </c>
      <c r="C6" s="103" t="s">
        <v>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5"/>
    </row>
    <row r="7" spans="1:30" ht="25.5" customHeight="1" x14ac:dyDescent="0.35">
      <c r="A7" s="100"/>
      <c r="B7" s="107"/>
      <c r="C7" s="110" t="s">
        <v>74</v>
      </c>
      <c r="D7" s="110"/>
      <c r="E7" s="111"/>
      <c r="F7" s="100" t="s">
        <v>6</v>
      </c>
      <c r="G7" s="100"/>
      <c r="H7" s="100"/>
      <c r="I7" s="109" t="s">
        <v>75</v>
      </c>
      <c r="J7" s="110"/>
      <c r="K7" s="111"/>
      <c r="L7" s="112" t="s">
        <v>76</v>
      </c>
      <c r="M7" s="113"/>
      <c r="N7" s="114"/>
      <c r="O7" s="100" t="s">
        <v>7</v>
      </c>
      <c r="P7" s="100"/>
      <c r="Q7" s="100"/>
      <c r="R7" s="100" t="s">
        <v>8</v>
      </c>
      <c r="S7" s="100"/>
      <c r="T7" s="100"/>
      <c r="U7" s="100" t="s">
        <v>9</v>
      </c>
      <c r="V7" s="100"/>
      <c r="W7" s="100"/>
      <c r="X7" s="100" t="s">
        <v>10</v>
      </c>
      <c r="Y7" s="100"/>
      <c r="Z7" s="100"/>
      <c r="AA7" s="100" t="s">
        <v>11</v>
      </c>
      <c r="AB7" s="100"/>
      <c r="AC7" s="100"/>
      <c r="AD7" s="101" t="s">
        <v>5</v>
      </c>
    </row>
    <row r="8" spans="1:30" ht="25.5" customHeight="1" x14ac:dyDescent="0.35">
      <c r="A8" s="100"/>
      <c r="B8" s="108"/>
      <c r="C8" s="36" t="s">
        <v>12</v>
      </c>
      <c r="D8" s="36" t="s">
        <v>13</v>
      </c>
      <c r="E8" s="36" t="s">
        <v>17</v>
      </c>
      <c r="F8" s="36" t="s">
        <v>12</v>
      </c>
      <c r="G8" s="36" t="s">
        <v>13</v>
      </c>
      <c r="H8" s="36" t="s">
        <v>17</v>
      </c>
      <c r="I8" s="36" t="s">
        <v>12</v>
      </c>
      <c r="J8" s="36" t="s">
        <v>13</v>
      </c>
      <c r="K8" s="36" t="s">
        <v>17</v>
      </c>
      <c r="L8" s="36" t="s">
        <v>12</v>
      </c>
      <c r="M8" s="36" t="s">
        <v>13</v>
      </c>
      <c r="N8" s="36" t="s">
        <v>17</v>
      </c>
      <c r="O8" s="36" t="s">
        <v>12</v>
      </c>
      <c r="P8" s="36" t="s">
        <v>13</v>
      </c>
      <c r="Q8" s="36" t="s">
        <v>17</v>
      </c>
      <c r="R8" s="36" t="s">
        <v>12</v>
      </c>
      <c r="S8" s="36" t="s">
        <v>13</v>
      </c>
      <c r="T8" s="36" t="s">
        <v>17</v>
      </c>
      <c r="U8" s="36" t="s">
        <v>12</v>
      </c>
      <c r="V8" s="36" t="s">
        <v>13</v>
      </c>
      <c r="W8" s="36" t="s">
        <v>17</v>
      </c>
      <c r="X8" s="36" t="s">
        <v>12</v>
      </c>
      <c r="Y8" s="36" t="s">
        <v>13</v>
      </c>
      <c r="Z8" s="36" t="s">
        <v>17</v>
      </c>
      <c r="AA8" s="36" t="s">
        <v>12</v>
      </c>
      <c r="AB8" s="36" t="s">
        <v>13</v>
      </c>
      <c r="AC8" s="36" t="s">
        <v>17</v>
      </c>
      <c r="AD8" s="102"/>
    </row>
    <row r="9" spans="1:30" ht="21.75" customHeight="1" x14ac:dyDescent="0.35">
      <c r="A9" s="6">
        <v>1</v>
      </c>
      <c r="B9" s="25" t="s">
        <v>132</v>
      </c>
      <c r="C9" s="18"/>
      <c r="D9" s="18"/>
      <c r="E9" s="19"/>
      <c r="F9" s="44"/>
      <c r="G9" s="44"/>
      <c r="H9" s="44"/>
      <c r="I9" s="44"/>
      <c r="J9" s="44"/>
      <c r="K9" s="44"/>
      <c r="L9" s="18"/>
      <c r="M9" s="18"/>
      <c r="N9" s="19"/>
      <c r="O9" s="18"/>
      <c r="P9" s="18"/>
      <c r="Q9" s="19"/>
      <c r="R9" s="18"/>
      <c r="S9" s="18"/>
      <c r="T9" s="19"/>
      <c r="U9" s="18"/>
      <c r="V9" s="18"/>
      <c r="W9" s="19"/>
      <c r="X9" s="18"/>
      <c r="Y9" s="18"/>
      <c r="Z9" s="19"/>
      <c r="AA9" s="19"/>
      <c r="AB9" s="47"/>
      <c r="AC9" s="47"/>
      <c r="AD9" s="47"/>
    </row>
    <row r="10" spans="1:30" ht="21.75" customHeight="1" x14ac:dyDescent="0.35">
      <c r="A10" s="13">
        <v>2</v>
      </c>
      <c r="B10" s="43" t="s">
        <v>145</v>
      </c>
      <c r="C10" s="20"/>
      <c r="D10" s="20"/>
      <c r="E10" s="21"/>
      <c r="F10" s="44"/>
      <c r="G10" s="44"/>
      <c r="H10" s="44"/>
      <c r="I10" s="44"/>
      <c r="J10" s="44"/>
      <c r="K10" s="44"/>
      <c r="L10" s="20"/>
      <c r="M10" s="20"/>
      <c r="N10" s="21"/>
      <c r="O10" s="20"/>
      <c r="P10" s="20"/>
      <c r="Q10" s="21"/>
      <c r="R10" s="20"/>
      <c r="S10" s="20"/>
      <c r="T10" s="21"/>
      <c r="U10" s="20"/>
      <c r="V10" s="20"/>
      <c r="W10" s="21"/>
      <c r="X10" s="20"/>
      <c r="Y10" s="20"/>
      <c r="Z10" s="21"/>
      <c r="AA10" s="19"/>
      <c r="AB10" s="47"/>
      <c r="AC10" s="47"/>
      <c r="AD10" s="47"/>
    </row>
    <row r="11" spans="1:30" ht="21.75" customHeight="1" x14ac:dyDescent="0.35">
      <c r="A11" s="6">
        <v>3</v>
      </c>
      <c r="B11" s="43" t="s">
        <v>146</v>
      </c>
      <c r="C11" s="20"/>
      <c r="D11" s="20"/>
      <c r="E11" s="21"/>
      <c r="F11" s="45"/>
      <c r="G11" s="45"/>
      <c r="H11" s="46"/>
      <c r="I11" s="45"/>
      <c r="J11" s="45"/>
      <c r="K11" s="46"/>
      <c r="L11" s="20"/>
      <c r="M11" s="20"/>
      <c r="N11" s="21"/>
      <c r="O11" s="20"/>
      <c r="P11" s="20"/>
      <c r="Q11" s="21"/>
      <c r="R11" s="20"/>
      <c r="S11" s="20"/>
      <c r="T11" s="21"/>
      <c r="U11" s="20"/>
      <c r="V11" s="20"/>
      <c r="W11" s="21"/>
      <c r="X11" s="20"/>
      <c r="Y11" s="20"/>
      <c r="Z11" s="21"/>
      <c r="AA11" s="19"/>
      <c r="AB11" s="47"/>
      <c r="AC11" s="47"/>
      <c r="AD11" s="47"/>
    </row>
    <row r="12" spans="1:30" ht="21.75" customHeight="1" x14ac:dyDescent="0.35">
      <c r="A12" s="13">
        <v>4</v>
      </c>
      <c r="B12" s="43" t="s">
        <v>147</v>
      </c>
      <c r="C12" s="20" t="s">
        <v>162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ht="21.75" customHeight="1" x14ac:dyDescent="0.35">
      <c r="A13" s="6">
        <v>5</v>
      </c>
      <c r="B13" s="43" t="s">
        <v>148</v>
      </c>
      <c r="C13" s="18"/>
      <c r="D13" s="18"/>
      <c r="E13" s="19"/>
      <c r="F13" s="19"/>
      <c r="G13" s="19"/>
      <c r="H13" s="19"/>
      <c r="I13" s="19"/>
      <c r="J13" s="19"/>
      <c r="K13" s="19"/>
      <c r="L13" s="18"/>
      <c r="M13" s="18"/>
      <c r="N13" s="19"/>
      <c r="O13" s="18"/>
      <c r="P13" s="18"/>
      <c r="Q13" s="19"/>
      <c r="R13" s="18"/>
      <c r="S13" s="18"/>
      <c r="T13" s="19"/>
      <c r="U13" s="18"/>
      <c r="V13" s="18"/>
      <c r="W13" s="19"/>
      <c r="X13" s="18"/>
      <c r="Y13" s="18"/>
      <c r="Z13" s="19"/>
      <c r="AA13" s="19"/>
      <c r="AB13" s="92"/>
      <c r="AC13" s="92"/>
      <c r="AD13" s="92"/>
    </row>
    <row r="14" spans="1:30" ht="21.75" customHeight="1" x14ac:dyDescent="0.35">
      <c r="A14" s="13">
        <v>6</v>
      </c>
      <c r="B14" s="43" t="s">
        <v>149</v>
      </c>
      <c r="C14" s="20"/>
      <c r="D14" s="20"/>
      <c r="E14" s="21"/>
      <c r="F14" s="21"/>
      <c r="G14" s="21"/>
      <c r="H14" s="21"/>
      <c r="I14" s="21"/>
      <c r="J14" s="21"/>
      <c r="K14" s="21"/>
      <c r="L14" s="20"/>
      <c r="M14" s="20"/>
      <c r="N14" s="21"/>
      <c r="O14" s="20"/>
      <c r="P14" s="20"/>
      <c r="Q14" s="21"/>
      <c r="R14" s="20"/>
      <c r="S14" s="20"/>
      <c r="T14" s="21"/>
      <c r="U14" s="20"/>
      <c r="V14" s="20"/>
      <c r="W14" s="21"/>
      <c r="X14" s="20"/>
      <c r="Y14" s="20"/>
      <c r="Z14" s="21"/>
      <c r="AA14" s="19"/>
      <c r="AB14" s="47"/>
      <c r="AC14" s="47"/>
      <c r="AD14" s="47"/>
    </row>
    <row r="15" spans="1:30" ht="21.75" customHeight="1" x14ac:dyDescent="0.35">
      <c r="A15" s="6">
        <v>7</v>
      </c>
      <c r="B15" s="43" t="s">
        <v>150</v>
      </c>
      <c r="C15" s="20"/>
      <c r="D15" s="20"/>
      <c r="E15" s="21"/>
      <c r="F15" s="21"/>
      <c r="G15" s="21"/>
      <c r="H15" s="21"/>
      <c r="I15" s="21"/>
      <c r="J15" s="21"/>
      <c r="K15" s="21"/>
      <c r="L15" s="20"/>
      <c r="M15" s="20"/>
      <c r="N15" s="21"/>
      <c r="O15" s="20"/>
      <c r="P15" s="20"/>
      <c r="Q15" s="21"/>
      <c r="R15" s="20"/>
      <c r="S15" s="20"/>
      <c r="T15" s="21"/>
      <c r="U15" s="20"/>
      <c r="V15" s="20"/>
      <c r="W15" s="21"/>
      <c r="X15" s="20"/>
      <c r="Y15" s="20"/>
      <c r="Z15" s="21"/>
      <c r="AA15" s="19"/>
      <c r="AB15" s="47"/>
      <c r="AC15" s="47"/>
      <c r="AD15" s="47"/>
    </row>
    <row r="16" spans="1:30" ht="21.75" customHeight="1" x14ac:dyDescent="0.35">
      <c r="A16" s="13">
        <v>8</v>
      </c>
      <c r="B16" s="43" t="s">
        <v>151</v>
      </c>
      <c r="C16" s="20"/>
      <c r="D16" s="20"/>
      <c r="E16" s="21"/>
      <c r="F16" s="21"/>
      <c r="G16" s="21"/>
      <c r="H16" s="21"/>
      <c r="I16" s="21"/>
      <c r="J16" s="21"/>
      <c r="K16" s="21"/>
      <c r="L16" s="20"/>
      <c r="M16" s="20"/>
      <c r="N16" s="21"/>
      <c r="O16" s="20"/>
      <c r="P16" s="20"/>
      <c r="Q16" s="21"/>
      <c r="R16" s="20"/>
      <c r="S16" s="20"/>
      <c r="T16" s="21"/>
      <c r="U16" s="20"/>
      <c r="V16" s="20"/>
      <c r="W16" s="21"/>
      <c r="X16" s="20"/>
      <c r="Y16" s="20"/>
      <c r="Z16" s="21"/>
      <c r="AA16" s="19"/>
      <c r="AB16" s="47"/>
      <c r="AC16" s="47"/>
      <c r="AD16" s="47"/>
    </row>
    <row r="17" spans="1:30" ht="21.75" customHeight="1" x14ac:dyDescent="0.35">
      <c r="A17" s="6">
        <v>9</v>
      </c>
      <c r="B17" s="43" t="s">
        <v>152</v>
      </c>
      <c r="C17" s="20"/>
      <c r="D17" s="89">
        <v>1</v>
      </c>
      <c r="E17" s="21">
        <v>1</v>
      </c>
      <c r="F17" s="21" t="s">
        <v>162</v>
      </c>
      <c r="G17" s="21">
        <v>1</v>
      </c>
      <c r="H17" s="21">
        <v>1</v>
      </c>
      <c r="I17" s="21" t="s">
        <v>162</v>
      </c>
      <c r="J17" s="21" t="s">
        <v>162</v>
      </c>
      <c r="K17" s="21" t="s">
        <v>162</v>
      </c>
      <c r="L17" s="21" t="s">
        <v>162</v>
      </c>
      <c r="M17" s="21">
        <f>NN1312</f>
        <v>0</v>
      </c>
      <c r="N17" s="21" t="s">
        <v>162</v>
      </c>
      <c r="O17" s="21" t="s">
        <v>162</v>
      </c>
      <c r="P17" s="21">
        <v>1</v>
      </c>
      <c r="Q17" s="21">
        <v>1</v>
      </c>
      <c r="R17" s="20">
        <v>6</v>
      </c>
      <c r="S17" s="20">
        <v>12</v>
      </c>
      <c r="T17" s="21">
        <v>18</v>
      </c>
      <c r="U17" s="21" t="s">
        <v>162</v>
      </c>
      <c r="V17" s="21" t="s">
        <v>162</v>
      </c>
      <c r="W17" s="21" t="s">
        <v>162</v>
      </c>
      <c r="X17" s="21">
        <f>-G15</f>
        <v>0</v>
      </c>
      <c r="Y17" s="21">
        <f>-H15</f>
        <v>0</v>
      </c>
      <c r="Z17" s="21" t="s">
        <v>162</v>
      </c>
      <c r="AA17" s="19">
        <v>3</v>
      </c>
      <c r="AB17" s="47">
        <v>9</v>
      </c>
      <c r="AC17" s="47">
        <v>12</v>
      </c>
      <c r="AD17" s="47">
        <v>33</v>
      </c>
    </row>
    <row r="18" spans="1:30" ht="21.75" customHeight="1" x14ac:dyDescent="0.35">
      <c r="A18" s="13">
        <v>10</v>
      </c>
      <c r="B18" s="43" t="s">
        <v>153</v>
      </c>
      <c r="C18" s="20"/>
      <c r="D18" s="20"/>
      <c r="E18" s="21"/>
      <c r="F18" s="21"/>
      <c r="G18" s="21"/>
      <c r="H18" s="21"/>
      <c r="I18" s="21"/>
      <c r="J18" s="21"/>
      <c r="K18" s="21"/>
      <c r="L18" s="20"/>
      <c r="M18" s="20"/>
      <c r="N18" s="21"/>
      <c r="O18" s="20"/>
      <c r="P18" s="20"/>
      <c r="Q18" s="21"/>
      <c r="R18" s="20"/>
      <c r="S18" s="20"/>
      <c r="T18" s="21"/>
      <c r="U18" s="20"/>
      <c r="V18" s="20"/>
      <c r="W18" s="21"/>
      <c r="X18" s="20"/>
      <c r="Y18" s="20"/>
      <c r="Z18" s="21"/>
      <c r="AA18" s="19"/>
      <c r="AB18" s="47"/>
      <c r="AC18" s="47"/>
      <c r="AD18" s="47"/>
    </row>
    <row r="19" spans="1:30" ht="21.75" customHeight="1" x14ac:dyDescent="0.35">
      <c r="A19" s="6">
        <v>11</v>
      </c>
      <c r="B19" s="43" t="s">
        <v>154</v>
      </c>
      <c r="C19" s="20"/>
      <c r="D19" s="20"/>
      <c r="E19" s="21"/>
      <c r="F19" s="21"/>
      <c r="G19" s="21"/>
      <c r="H19" s="21"/>
      <c r="I19" s="21"/>
      <c r="J19" s="21"/>
      <c r="K19" s="21"/>
      <c r="L19" s="20"/>
      <c r="M19" s="20"/>
      <c r="N19" s="21"/>
      <c r="O19" s="20"/>
      <c r="P19" s="20"/>
      <c r="Q19" s="21"/>
      <c r="R19" s="20"/>
      <c r="S19" s="20"/>
      <c r="T19" s="21"/>
      <c r="U19" s="20"/>
      <c r="V19" s="20"/>
      <c r="W19" s="21"/>
      <c r="X19" s="20"/>
      <c r="Y19" s="20"/>
      <c r="Z19" s="21"/>
      <c r="AA19" s="19"/>
      <c r="AB19" s="47"/>
      <c r="AC19" s="47"/>
      <c r="AD19" s="47"/>
    </row>
    <row r="20" spans="1:30" ht="21.75" customHeight="1" x14ac:dyDescent="0.35">
      <c r="A20" s="13">
        <v>12</v>
      </c>
      <c r="B20" s="43" t="s">
        <v>155</v>
      </c>
      <c r="C20" s="20"/>
      <c r="D20" s="20"/>
      <c r="E20" s="21"/>
      <c r="F20" s="21"/>
      <c r="G20" s="21"/>
      <c r="H20" s="21"/>
      <c r="I20" s="21"/>
      <c r="J20" s="21"/>
      <c r="K20" s="21"/>
      <c r="L20" s="20"/>
      <c r="M20" s="20"/>
      <c r="N20" s="21"/>
      <c r="O20" s="20"/>
      <c r="P20" s="20"/>
      <c r="Q20" s="21"/>
      <c r="R20" s="20"/>
      <c r="S20" s="20"/>
      <c r="T20" s="21"/>
      <c r="U20" s="20"/>
      <c r="V20" s="20"/>
      <c r="W20" s="21"/>
      <c r="X20" s="20"/>
      <c r="Y20" s="20"/>
      <c r="Z20" s="21"/>
      <c r="AA20" s="19"/>
      <c r="AB20" s="47"/>
      <c r="AC20" s="47"/>
      <c r="AD20" s="47"/>
    </row>
    <row r="21" spans="1:30" ht="21.75" customHeight="1" x14ac:dyDescent="0.35">
      <c r="A21" s="7"/>
      <c r="B21" s="9" t="s">
        <v>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19"/>
      <c r="AB21" s="47"/>
      <c r="AC21" s="47"/>
      <c r="AD21" s="47"/>
    </row>
    <row r="23" spans="1:30" x14ac:dyDescent="0.35">
      <c r="A23" s="2" t="s">
        <v>67</v>
      </c>
    </row>
    <row r="24" spans="1:30" x14ac:dyDescent="0.35">
      <c r="A24" s="8" t="s">
        <v>69</v>
      </c>
    </row>
    <row r="25" spans="1:30" x14ac:dyDescent="0.35">
      <c r="A25" s="8" t="s">
        <v>168</v>
      </c>
    </row>
    <row r="29" spans="1:30" s="1" customFormat="1" x14ac:dyDescent="0.35">
      <c r="A29" s="8"/>
    </row>
    <row r="30" spans="1:30" s="1" customFormat="1" x14ac:dyDescent="0.35">
      <c r="A30" s="8"/>
    </row>
    <row r="31" spans="1:30" s="1" customFormat="1" x14ac:dyDescent="0.35">
      <c r="A31" s="8"/>
    </row>
    <row r="32" spans="1:30" s="1" customFormat="1" x14ac:dyDescent="0.35">
      <c r="A32" s="8"/>
    </row>
    <row r="33" spans="1:1" s="1" customFormat="1" x14ac:dyDescent="0.35">
      <c r="A33" s="8"/>
    </row>
    <row r="34" spans="1:1" s="1" customFormat="1" x14ac:dyDescent="0.35">
      <c r="A34" s="8"/>
    </row>
    <row r="35" spans="1:1" s="1" customFormat="1" ht="18.75" x14ac:dyDescent="0.3"/>
    <row r="36" spans="1:1" s="1" customFormat="1" ht="18.75" x14ac:dyDescent="0.3"/>
    <row r="37" spans="1:1" s="1" customFormat="1" ht="18.75" x14ac:dyDescent="0.3"/>
    <row r="38" spans="1:1" s="1" customFormat="1" ht="18.75" x14ac:dyDescent="0.3"/>
    <row r="39" spans="1:1" s="1" customFormat="1" ht="18.75" x14ac:dyDescent="0.3"/>
    <row r="40" spans="1:1" s="1" customFormat="1" ht="18.75" x14ac:dyDescent="0.3"/>
    <row r="41" spans="1:1" s="1" customFormat="1" ht="18.75" x14ac:dyDescent="0.3"/>
    <row r="42" spans="1:1" s="1" customFormat="1" ht="18.75" x14ac:dyDescent="0.3"/>
    <row r="43" spans="1:1" s="1" customFormat="1" ht="18.75" x14ac:dyDescent="0.3"/>
    <row r="44" spans="1:1" s="1" customFormat="1" ht="18.75" x14ac:dyDescent="0.3"/>
    <row r="45" spans="1:1" s="1" customFormat="1" ht="18.75" x14ac:dyDescent="0.3"/>
    <row r="46" spans="1:1" s="1" customFormat="1" ht="18.75" x14ac:dyDescent="0.3"/>
    <row r="47" spans="1:1" s="1" customFormat="1" ht="18.75" x14ac:dyDescent="0.3"/>
    <row r="48" spans="1:1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pans="1:1" s="1" customFormat="1" ht="18.75" x14ac:dyDescent="0.3"/>
    <row r="146" spans="1:1" s="1" customFormat="1" ht="18.75" x14ac:dyDescent="0.3"/>
    <row r="147" spans="1:1" s="1" customFormat="1" ht="18.75" x14ac:dyDescent="0.3"/>
    <row r="148" spans="1:1" s="1" customFormat="1" ht="18.75" x14ac:dyDescent="0.3"/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</sheetData>
  <mergeCells count="15">
    <mergeCell ref="A1:W1"/>
    <mergeCell ref="A2:V2"/>
    <mergeCell ref="AD7:AD8"/>
    <mergeCell ref="C6:AD6"/>
    <mergeCell ref="A6:A8"/>
    <mergeCell ref="B6:B8"/>
    <mergeCell ref="F7:H7"/>
    <mergeCell ref="O7:Q7"/>
    <mergeCell ref="R7:T7"/>
    <mergeCell ref="U7:W7"/>
    <mergeCell ref="X7:Z7"/>
    <mergeCell ref="AA7:AC7"/>
    <mergeCell ref="I7:K7"/>
    <mergeCell ref="L7:N7"/>
    <mergeCell ref="C7:E7"/>
  </mergeCells>
  <phoneticPr fontId="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5" firstPageNumber="18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W23"/>
  <sheetViews>
    <sheetView view="pageLayout" zoomScale="110" zoomScaleNormal="90" zoomScalePageLayoutView="110" workbookViewId="0">
      <selection activeCell="D13" sqref="D13"/>
    </sheetView>
  </sheetViews>
  <sheetFormatPr defaultRowHeight="21" x14ac:dyDescent="0.35"/>
  <cols>
    <col min="1" max="1" width="6.140625" style="8" customWidth="1"/>
    <col min="2" max="2" width="25.28515625" style="8" customWidth="1"/>
    <col min="3" max="3" width="6.7109375" style="8" customWidth="1"/>
    <col min="4" max="4" width="6" style="8" customWidth="1"/>
    <col min="5" max="5" width="6.140625" style="8" customWidth="1"/>
    <col min="6" max="6" width="6.42578125" style="8" customWidth="1"/>
    <col min="7" max="7" width="6" style="8" customWidth="1"/>
    <col min="8" max="8" width="6.42578125" style="8" customWidth="1"/>
    <col min="9" max="9" width="6.140625" style="8" customWidth="1"/>
    <col min="10" max="10" width="5.7109375" style="8" customWidth="1"/>
    <col min="11" max="11" width="11.140625" style="8" customWidth="1"/>
    <col min="12" max="12" width="5.85546875" style="8" customWidth="1"/>
    <col min="13" max="13" width="6" style="8" customWidth="1"/>
    <col min="14" max="14" width="10.140625" style="8" customWidth="1"/>
    <col min="15" max="15" width="6.140625" style="8" customWidth="1"/>
    <col min="16" max="16" width="5.7109375" style="8" customWidth="1"/>
    <col min="17" max="17" width="5.85546875" style="8" customWidth="1"/>
    <col min="18" max="18" width="5.5703125" style="8" customWidth="1"/>
    <col min="19" max="19" width="7" style="8" customWidth="1"/>
    <col min="20" max="20" width="6.28515625" style="8" customWidth="1"/>
    <col min="21" max="21" width="9" style="8" customWidth="1"/>
    <col min="22" max="16384" width="9.140625" style="8"/>
  </cols>
  <sheetData>
    <row r="1" spans="1:23" s="1" customFormat="1" ht="23.25" x14ac:dyDescent="0.35">
      <c r="A1" s="98" t="s">
        <v>117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83"/>
      <c r="V1" s="83"/>
      <c r="W1" s="83"/>
    </row>
    <row r="2" spans="1:23" s="1" customFormat="1" ht="23.25" x14ac:dyDescent="0.35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83"/>
    </row>
    <row r="3" spans="1:23" ht="28.5" customHeight="1" x14ac:dyDescent="0.35">
      <c r="A3" s="2" t="s">
        <v>123</v>
      </c>
    </row>
    <row r="4" spans="1:23" ht="24" customHeight="1" x14ac:dyDescent="0.35">
      <c r="A4" s="2" t="s">
        <v>118</v>
      </c>
    </row>
    <row r="5" spans="1:23" ht="5.25" customHeight="1" x14ac:dyDescent="0.35">
      <c r="B5" s="17"/>
      <c r="C5" s="17"/>
      <c r="D5" s="17"/>
    </row>
    <row r="6" spans="1:23" x14ac:dyDescent="0.35">
      <c r="A6" s="100" t="s">
        <v>0</v>
      </c>
      <c r="B6" s="117" t="s">
        <v>70</v>
      </c>
      <c r="C6" s="103" t="s">
        <v>24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U6" s="119" t="s">
        <v>5</v>
      </c>
    </row>
    <row r="7" spans="1:23" x14ac:dyDescent="0.35">
      <c r="A7" s="100"/>
      <c r="B7" s="118"/>
      <c r="C7" s="99" t="s">
        <v>14</v>
      </c>
      <c r="D7" s="99"/>
      <c r="E7" s="99"/>
      <c r="F7" s="99" t="s">
        <v>15</v>
      </c>
      <c r="G7" s="99"/>
      <c r="H7" s="99"/>
      <c r="I7" s="99" t="s">
        <v>16</v>
      </c>
      <c r="J7" s="99"/>
      <c r="K7" s="99"/>
      <c r="L7" s="122" t="s">
        <v>119</v>
      </c>
      <c r="M7" s="122"/>
      <c r="N7" s="122"/>
      <c r="O7" s="99" t="s">
        <v>18</v>
      </c>
      <c r="P7" s="99"/>
      <c r="Q7" s="99"/>
      <c r="R7" s="99" t="s">
        <v>78</v>
      </c>
      <c r="S7" s="99"/>
      <c r="T7" s="99"/>
      <c r="U7" s="120"/>
    </row>
    <row r="8" spans="1:23" x14ac:dyDescent="0.35">
      <c r="A8" s="100"/>
      <c r="B8" s="118"/>
      <c r="C8" s="23" t="s">
        <v>12</v>
      </c>
      <c r="D8" s="23" t="s">
        <v>13</v>
      </c>
      <c r="E8" s="9" t="s">
        <v>17</v>
      </c>
      <c r="F8" s="23" t="s">
        <v>12</v>
      </c>
      <c r="G8" s="23" t="s">
        <v>13</v>
      </c>
      <c r="H8" s="9" t="s">
        <v>17</v>
      </c>
      <c r="I8" s="23" t="s">
        <v>12</v>
      </c>
      <c r="J8" s="23" t="s">
        <v>13</v>
      </c>
      <c r="K8" s="9" t="s">
        <v>17</v>
      </c>
      <c r="L8" s="23" t="s">
        <v>12</v>
      </c>
      <c r="M8" s="23" t="s">
        <v>13</v>
      </c>
      <c r="N8" s="9" t="s">
        <v>17</v>
      </c>
      <c r="O8" s="23" t="s">
        <v>12</v>
      </c>
      <c r="P8" s="23" t="s">
        <v>13</v>
      </c>
      <c r="Q8" s="9" t="s">
        <v>17</v>
      </c>
      <c r="R8" s="36" t="s">
        <v>12</v>
      </c>
      <c r="S8" s="36" t="s">
        <v>13</v>
      </c>
      <c r="T8" s="37" t="s">
        <v>17</v>
      </c>
      <c r="U8" s="121"/>
    </row>
    <row r="9" spans="1:23" x14ac:dyDescent="0.35">
      <c r="A9" s="24">
        <v>1</v>
      </c>
      <c r="B9" s="43" t="s">
        <v>145</v>
      </c>
      <c r="C9" s="26"/>
      <c r="D9" s="26"/>
      <c r="E9" s="27"/>
      <c r="F9" s="26"/>
      <c r="G9" s="26"/>
      <c r="H9" s="27"/>
      <c r="I9" s="27"/>
      <c r="J9" s="27"/>
      <c r="K9" s="27"/>
      <c r="L9" s="26"/>
      <c r="M9" s="26"/>
      <c r="N9" s="27"/>
      <c r="O9" s="26"/>
      <c r="P9" s="26"/>
      <c r="Q9" s="27"/>
      <c r="R9" s="26"/>
      <c r="S9" s="26"/>
      <c r="T9" s="27"/>
      <c r="U9" s="27"/>
    </row>
    <row r="10" spans="1:23" x14ac:dyDescent="0.35">
      <c r="A10" s="24">
        <v>2</v>
      </c>
      <c r="B10" s="43" t="s">
        <v>146</v>
      </c>
      <c r="C10" s="26"/>
      <c r="D10" s="26"/>
      <c r="E10" s="27"/>
      <c r="F10" s="26"/>
      <c r="G10" s="26"/>
      <c r="H10" s="27"/>
      <c r="I10" s="27"/>
      <c r="J10" s="27"/>
      <c r="K10" s="27"/>
      <c r="L10" s="26"/>
      <c r="M10" s="26"/>
      <c r="N10" s="27"/>
      <c r="O10" s="26"/>
      <c r="P10" s="26"/>
      <c r="Q10" s="27"/>
      <c r="R10" s="26"/>
      <c r="S10" s="26"/>
      <c r="T10" s="27"/>
      <c r="U10" s="27"/>
    </row>
    <row r="11" spans="1:23" x14ac:dyDescent="0.35">
      <c r="A11" s="24">
        <v>3</v>
      </c>
      <c r="B11" s="43" t="s">
        <v>147</v>
      </c>
      <c r="C11" s="26"/>
      <c r="D11" s="26"/>
      <c r="E11" s="27"/>
      <c r="F11" s="26"/>
      <c r="G11" s="26"/>
      <c r="H11" s="27"/>
      <c r="I11" s="27"/>
      <c r="J11" s="19"/>
      <c r="K11" s="27"/>
      <c r="L11" s="26"/>
      <c r="M11" s="26"/>
      <c r="N11" s="27"/>
      <c r="O11" s="26"/>
      <c r="P11" s="26"/>
      <c r="Q11" s="27"/>
      <c r="R11" s="26"/>
      <c r="S11" s="26"/>
      <c r="T11" s="27"/>
      <c r="U11" s="27"/>
    </row>
    <row r="12" spans="1:23" x14ac:dyDescent="0.35">
      <c r="A12" s="24">
        <v>4</v>
      </c>
      <c r="B12" s="43" t="s">
        <v>148</v>
      </c>
      <c r="C12" s="26"/>
      <c r="D12" s="26"/>
      <c r="E12" s="27"/>
      <c r="F12" s="26"/>
      <c r="G12" s="26"/>
      <c r="H12" s="27"/>
      <c r="I12" s="27"/>
      <c r="J12" s="27"/>
      <c r="K12" s="27"/>
      <c r="L12" s="26"/>
      <c r="M12" s="26"/>
      <c r="N12" s="27"/>
      <c r="O12" s="26"/>
      <c r="P12" s="26"/>
      <c r="Q12" s="27"/>
      <c r="R12" s="26"/>
      <c r="S12" s="26"/>
      <c r="T12" s="27"/>
      <c r="U12" s="27"/>
    </row>
    <row r="13" spans="1:23" x14ac:dyDescent="0.35">
      <c r="A13" s="24">
        <v>5</v>
      </c>
      <c r="B13" s="43" t="s">
        <v>149</v>
      </c>
      <c r="C13" s="26"/>
      <c r="D13" s="26"/>
      <c r="E13" s="27"/>
      <c r="F13" s="26"/>
      <c r="G13" s="26"/>
      <c r="H13" s="27"/>
      <c r="I13" s="27"/>
      <c r="J13" s="27"/>
      <c r="K13" s="27"/>
      <c r="L13" s="26"/>
      <c r="M13" s="26"/>
      <c r="N13" s="27"/>
      <c r="O13" s="26"/>
      <c r="P13" s="26"/>
      <c r="Q13" s="27"/>
      <c r="R13" s="26"/>
      <c r="S13" s="26"/>
      <c r="T13" s="27"/>
      <c r="U13" s="27"/>
    </row>
    <row r="14" spans="1:23" x14ac:dyDescent="0.35">
      <c r="A14" s="24">
        <v>6</v>
      </c>
      <c r="B14" s="43" t="s">
        <v>150</v>
      </c>
      <c r="C14" s="26"/>
      <c r="D14" s="26"/>
      <c r="E14" s="27"/>
      <c r="F14" s="26"/>
      <c r="G14" s="26"/>
      <c r="H14" s="27"/>
      <c r="I14" s="27"/>
      <c r="J14" s="27"/>
      <c r="K14" s="27"/>
      <c r="L14" s="26"/>
      <c r="M14" s="26"/>
      <c r="N14" s="27"/>
      <c r="O14" s="26"/>
      <c r="P14" s="26"/>
      <c r="Q14" s="27"/>
      <c r="R14" s="26"/>
      <c r="S14" s="26"/>
      <c r="T14" s="27"/>
      <c r="U14" s="27"/>
    </row>
    <row r="15" spans="1:23" x14ac:dyDescent="0.35">
      <c r="A15" s="24">
        <v>7</v>
      </c>
      <c r="B15" s="43" t="s">
        <v>151</v>
      </c>
      <c r="C15" s="26"/>
      <c r="D15" s="26"/>
      <c r="E15" s="27"/>
      <c r="F15" s="26"/>
      <c r="G15" s="26"/>
      <c r="H15" s="27"/>
      <c r="I15" s="27"/>
      <c r="J15" s="27"/>
      <c r="K15" s="27"/>
      <c r="L15" s="26"/>
      <c r="M15" s="26"/>
      <c r="N15" s="27"/>
      <c r="O15" s="26"/>
      <c r="P15" s="26"/>
      <c r="Q15" s="27"/>
      <c r="R15" s="26"/>
      <c r="S15" s="26"/>
      <c r="T15" s="27"/>
      <c r="U15" s="27"/>
    </row>
    <row r="16" spans="1:23" x14ac:dyDescent="0.35">
      <c r="A16" s="24">
        <v>8</v>
      </c>
      <c r="B16" s="43" t="s">
        <v>152</v>
      </c>
      <c r="C16" s="26">
        <v>25</v>
      </c>
      <c r="D16" s="26">
        <v>58</v>
      </c>
      <c r="E16" s="27">
        <v>83</v>
      </c>
      <c r="F16" s="26">
        <v>383</v>
      </c>
      <c r="G16" s="26">
        <v>317</v>
      </c>
      <c r="H16" s="27">
        <v>700</v>
      </c>
      <c r="I16" s="27">
        <v>492</v>
      </c>
      <c r="J16" s="19">
        <v>505</v>
      </c>
      <c r="K16" s="27">
        <v>997</v>
      </c>
      <c r="L16" s="26"/>
      <c r="M16" s="26"/>
      <c r="N16" s="27"/>
      <c r="O16" s="26"/>
      <c r="P16" s="26"/>
      <c r="Q16" s="27"/>
      <c r="R16" s="26"/>
      <c r="S16" s="26"/>
      <c r="T16" s="27"/>
      <c r="U16" s="27"/>
    </row>
    <row r="17" spans="1:21" x14ac:dyDescent="0.35">
      <c r="A17" s="24">
        <v>9</v>
      </c>
      <c r="B17" s="43" t="s">
        <v>153</v>
      </c>
      <c r="C17" s="26"/>
      <c r="D17" s="26"/>
      <c r="E17" s="27"/>
      <c r="F17" s="26"/>
      <c r="G17" s="26"/>
      <c r="H17" s="27"/>
      <c r="I17" s="27"/>
      <c r="J17" s="27"/>
      <c r="K17" s="27"/>
      <c r="L17" s="26"/>
      <c r="M17" s="26"/>
      <c r="N17" s="27"/>
      <c r="O17" s="26"/>
      <c r="P17" s="26"/>
      <c r="Q17" s="27"/>
      <c r="R17" s="26"/>
      <c r="S17" s="26"/>
      <c r="T17" s="27"/>
      <c r="U17" s="27"/>
    </row>
    <row r="18" spans="1:21" x14ac:dyDescent="0.35">
      <c r="A18" s="24">
        <v>10</v>
      </c>
      <c r="B18" s="43" t="s">
        <v>154</v>
      </c>
      <c r="C18" s="26"/>
      <c r="D18" s="26"/>
      <c r="E18" s="27"/>
      <c r="F18" s="26"/>
      <c r="G18" s="26"/>
      <c r="H18" s="27"/>
      <c r="I18" s="27"/>
      <c r="J18" s="27"/>
      <c r="K18" s="27"/>
      <c r="L18" s="26"/>
      <c r="M18" s="26"/>
      <c r="N18" s="27"/>
      <c r="O18" s="26"/>
      <c r="P18" s="26"/>
      <c r="Q18" s="27"/>
      <c r="R18" s="26"/>
      <c r="S18" s="26"/>
      <c r="T18" s="27"/>
      <c r="U18" s="27"/>
    </row>
    <row r="19" spans="1:21" x14ac:dyDescent="0.35">
      <c r="A19" s="24">
        <v>11</v>
      </c>
      <c r="B19" s="43" t="s">
        <v>155</v>
      </c>
      <c r="C19" s="26"/>
      <c r="D19" s="26"/>
      <c r="E19" s="27"/>
      <c r="F19" s="26"/>
      <c r="G19" s="26"/>
      <c r="H19" s="27"/>
      <c r="I19" s="27"/>
      <c r="J19" s="27"/>
      <c r="K19" s="27"/>
      <c r="L19" s="26"/>
      <c r="M19" s="26"/>
      <c r="N19" s="27"/>
      <c r="O19" s="26"/>
      <c r="P19" s="26"/>
      <c r="Q19" s="27"/>
      <c r="R19" s="26"/>
      <c r="S19" s="26"/>
      <c r="T19" s="27"/>
      <c r="U19" s="27"/>
    </row>
    <row r="20" spans="1:21" x14ac:dyDescent="0.35">
      <c r="A20" s="115" t="s">
        <v>5</v>
      </c>
      <c r="B20" s="11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9" customHeight="1" x14ac:dyDescent="0.35"/>
    <row r="22" spans="1:21" x14ac:dyDescent="0.35">
      <c r="A22" s="2" t="s">
        <v>77</v>
      </c>
    </row>
    <row r="23" spans="1:21" x14ac:dyDescent="0.35">
      <c r="B23" s="8" t="s">
        <v>166</v>
      </c>
    </row>
  </sheetData>
  <mergeCells count="13">
    <mergeCell ref="A1:T1"/>
    <mergeCell ref="A2:U2"/>
    <mergeCell ref="A20:B20"/>
    <mergeCell ref="A6:A8"/>
    <mergeCell ref="B6:B8"/>
    <mergeCell ref="U6:U8"/>
    <mergeCell ref="C7:E7"/>
    <mergeCell ref="F7:H7"/>
    <mergeCell ref="L7:N7"/>
    <mergeCell ref="O7:Q7"/>
    <mergeCell ref="I7:K7"/>
    <mergeCell ref="R7:T7"/>
    <mergeCell ref="C6:T6"/>
  </mergeCells>
  <phoneticPr fontId="6" type="noConversion"/>
  <printOptions horizontalCentered="1"/>
  <pageMargins left="0.25" right="0.25" top="0.75" bottom="0.75" header="0.3" footer="0.3"/>
  <pageSetup paperSize="9" firstPageNumber="1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AV81"/>
  <sheetViews>
    <sheetView zoomScaleNormal="100" workbookViewId="0">
      <selection activeCell="D11" sqref="D11"/>
    </sheetView>
  </sheetViews>
  <sheetFormatPr defaultRowHeight="21" x14ac:dyDescent="0.35"/>
  <cols>
    <col min="1" max="1" width="6.140625" style="8" customWidth="1"/>
    <col min="2" max="2" width="28.28515625" style="8" customWidth="1"/>
    <col min="3" max="3" width="8" style="8" customWidth="1"/>
    <col min="4" max="5" width="7.7109375" style="8" customWidth="1"/>
    <col min="6" max="7" width="7.85546875" style="8" customWidth="1"/>
    <col min="8" max="11" width="8" style="8" customWidth="1"/>
    <col min="12" max="12" width="7.85546875" style="8" customWidth="1"/>
    <col min="13" max="13" width="8" style="8" customWidth="1"/>
    <col min="14" max="14" width="9.140625" style="8" customWidth="1"/>
    <col min="15" max="16" width="8.42578125" style="8" customWidth="1"/>
    <col min="17" max="17" width="8.5703125" style="8" customWidth="1"/>
    <col min="18" max="19" width="8.42578125" style="8" customWidth="1"/>
    <col min="20" max="20" width="8.5703125" style="8" customWidth="1"/>
    <col min="21" max="16384" width="9.140625" style="8"/>
  </cols>
  <sheetData>
    <row r="1" spans="1:48" ht="28.5" customHeight="1" x14ac:dyDescent="0.35">
      <c r="A1" s="2" t="s">
        <v>123</v>
      </c>
    </row>
    <row r="2" spans="1:48" ht="24" customHeight="1" x14ac:dyDescent="0.35">
      <c r="A2" s="2" t="s">
        <v>172</v>
      </c>
    </row>
    <row r="3" spans="1:48" ht="5.25" customHeight="1" x14ac:dyDescent="0.35">
      <c r="B3" s="17"/>
      <c r="C3" s="17"/>
      <c r="D3" s="17"/>
    </row>
    <row r="4" spans="1:48" ht="23.25" customHeight="1" x14ac:dyDescent="0.35">
      <c r="A4" s="100" t="s">
        <v>0</v>
      </c>
      <c r="B4" s="117" t="s">
        <v>70</v>
      </c>
      <c r="C4" s="103" t="s">
        <v>82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123" t="s">
        <v>17</v>
      </c>
    </row>
    <row r="5" spans="1:48" x14ac:dyDescent="0.35">
      <c r="A5" s="100"/>
      <c r="B5" s="118"/>
      <c r="C5" s="36">
        <v>15</v>
      </c>
      <c r="D5" s="36">
        <v>16</v>
      </c>
      <c r="E5" s="36">
        <v>17</v>
      </c>
      <c r="F5" s="36">
        <v>18</v>
      </c>
      <c r="G5" s="36">
        <v>19</v>
      </c>
      <c r="H5" s="36">
        <v>20</v>
      </c>
      <c r="I5" s="36">
        <v>21</v>
      </c>
      <c r="J5" s="36">
        <v>22</v>
      </c>
      <c r="K5" s="36">
        <v>23</v>
      </c>
      <c r="L5" s="36">
        <v>24</v>
      </c>
      <c r="M5" s="36">
        <v>25</v>
      </c>
      <c r="N5" s="36">
        <v>26</v>
      </c>
      <c r="O5" s="36">
        <v>27</v>
      </c>
      <c r="P5" s="36">
        <v>28</v>
      </c>
      <c r="Q5" s="36">
        <v>29</v>
      </c>
      <c r="R5" s="36">
        <v>30</v>
      </c>
      <c r="S5" s="36">
        <v>31</v>
      </c>
      <c r="T5" s="36">
        <v>32</v>
      </c>
      <c r="U5" s="36">
        <v>33</v>
      </c>
      <c r="V5" s="36">
        <v>34</v>
      </c>
      <c r="W5" s="36">
        <v>35</v>
      </c>
      <c r="X5" s="36">
        <v>36</v>
      </c>
      <c r="Y5" s="36">
        <v>37</v>
      </c>
      <c r="Z5" s="36">
        <v>38</v>
      </c>
      <c r="AA5" s="36">
        <v>39</v>
      </c>
      <c r="AB5" s="36">
        <v>40</v>
      </c>
      <c r="AC5" s="36">
        <v>41</v>
      </c>
      <c r="AD5" s="36">
        <v>42</v>
      </c>
      <c r="AE5" s="36">
        <v>43</v>
      </c>
      <c r="AF5" s="36">
        <v>44</v>
      </c>
      <c r="AG5" s="36">
        <v>45</v>
      </c>
      <c r="AH5" s="36">
        <v>46</v>
      </c>
      <c r="AI5" s="36">
        <v>47</v>
      </c>
      <c r="AJ5" s="36">
        <v>48</v>
      </c>
      <c r="AK5" s="36">
        <v>49</v>
      </c>
      <c r="AL5" s="36">
        <v>50</v>
      </c>
      <c r="AM5" s="36">
        <v>51</v>
      </c>
      <c r="AN5" s="36">
        <v>52</v>
      </c>
      <c r="AO5" s="36">
        <v>53</v>
      </c>
      <c r="AP5" s="36">
        <v>54</v>
      </c>
      <c r="AQ5" s="36">
        <v>55</v>
      </c>
      <c r="AR5" s="36">
        <v>56</v>
      </c>
      <c r="AS5" s="36">
        <v>57</v>
      </c>
      <c r="AT5" s="36">
        <v>58</v>
      </c>
      <c r="AU5" s="36">
        <v>59</v>
      </c>
      <c r="AV5" s="123"/>
    </row>
    <row r="6" spans="1:48" x14ac:dyDescent="0.35">
      <c r="A6" s="48"/>
      <c r="B6" s="38" t="s">
        <v>79</v>
      </c>
      <c r="C6" s="52"/>
      <c r="D6" s="52"/>
      <c r="E6" s="53"/>
      <c r="F6" s="52"/>
      <c r="G6" s="52"/>
      <c r="H6" s="53"/>
      <c r="I6" s="52"/>
      <c r="J6" s="52"/>
      <c r="K6" s="53"/>
      <c r="L6" s="52"/>
      <c r="M6" s="52"/>
      <c r="N6" s="53"/>
      <c r="O6" s="52"/>
      <c r="P6" s="52"/>
      <c r="Q6" s="53"/>
      <c r="R6" s="52"/>
      <c r="S6" s="52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47"/>
    </row>
    <row r="7" spans="1:48" x14ac:dyDescent="0.35">
      <c r="A7" s="24">
        <v>1</v>
      </c>
      <c r="B7" s="43" t="s">
        <v>145</v>
      </c>
      <c r="C7" s="26"/>
      <c r="D7" s="26"/>
      <c r="E7" s="27"/>
      <c r="F7" s="26"/>
      <c r="G7" s="26"/>
      <c r="H7" s="27"/>
      <c r="I7" s="27"/>
      <c r="J7" s="27"/>
      <c r="K7" s="27"/>
      <c r="L7" s="26"/>
      <c r="M7" s="26"/>
      <c r="N7" s="27"/>
      <c r="O7" s="26"/>
      <c r="P7" s="26"/>
      <c r="Q7" s="27"/>
      <c r="R7" s="26"/>
      <c r="S7" s="2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47"/>
    </row>
    <row r="8" spans="1:48" x14ac:dyDescent="0.35">
      <c r="A8" s="24">
        <v>2</v>
      </c>
      <c r="B8" s="43" t="s">
        <v>146</v>
      </c>
      <c r="C8" s="26"/>
      <c r="D8" s="26"/>
      <c r="E8" s="27"/>
      <c r="F8" s="26"/>
      <c r="G8" s="26"/>
      <c r="H8" s="27"/>
      <c r="I8" s="27"/>
      <c r="J8" s="27"/>
      <c r="K8" s="27"/>
      <c r="L8" s="26"/>
      <c r="M8" s="26"/>
      <c r="N8" s="27"/>
      <c r="O8" s="26"/>
      <c r="P8" s="26"/>
      <c r="Q8" s="27"/>
      <c r="R8" s="26"/>
      <c r="S8" s="2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47"/>
    </row>
    <row r="9" spans="1:48" x14ac:dyDescent="0.35">
      <c r="A9" s="24">
        <v>3</v>
      </c>
      <c r="B9" s="43" t="s">
        <v>147</v>
      </c>
      <c r="C9" s="26"/>
      <c r="D9" s="26"/>
      <c r="E9" s="27"/>
      <c r="F9" s="26"/>
      <c r="G9" s="26"/>
      <c r="H9" s="27"/>
      <c r="I9" s="27"/>
      <c r="J9" s="27"/>
      <c r="K9" s="27"/>
      <c r="L9" s="26"/>
      <c r="M9" s="26"/>
      <c r="N9" s="27"/>
      <c r="O9" s="26"/>
      <c r="P9" s="26"/>
      <c r="Q9" s="27"/>
      <c r="R9" s="26"/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47"/>
    </row>
    <row r="10" spans="1:48" x14ac:dyDescent="0.35">
      <c r="A10" s="24">
        <v>4</v>
      </c>
      <c r="B10" s="43" t="s">
        <v>148</v>
      </c>
      <c r="C10" s="26"/>
      <c r="D10" s="26"/>
      <c r="E10" s="27"/>
      <c r="F10" s="26"/>
      <c r="G10" s="26"/>
      <c r="H10" s="27"/>
      <c r="I10" s="27"/>
      <c r="J10" s="27"/>
      <c r="K10" s="27"/>
      <c r="L10" s="26"/>
      <c r="M10" s="26"/>
      <c r="N10" s="27"/>
      <c r="O10" s="26"/>
      <c r="P10" s="26"/>
      <c r="Q10" s="27"/>
      <c r="R10" s="26"/>
      <c r="S10" s="2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47"/>
    </row>
    <row r="11" spans="1:48" x14ac:dyDescent="0.35">
      <c r="A11" s="24">
        <v>5</v>
      </c>
      <c r="B11" s="43" t="s">
        <v>149</v>
      </c>
      <c r="C11" s="26"/>
      <c r="D11" s="26"/>
      <c r="E11" s="27"/>
      <c r="F11" s="26"/>
      <c r="G11" s="26"/>
      <c r="H11" s="27"/>
      <c r="I11" s="27"/>
      <c r="J11" s="27"/>
      <c r="K11" s="27"/>
      <c r="L11" s="26"/>
      <c r="M11" s="26"/>
      <c r="N11" s="27"/>
      <c r="O11" s="26"/>
      <c r="P11" s="26"/>
      <c r="Q11" s="27"/>
      <c r="R11" s="26"/>
      <c r="S11" s="26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47"/>
    </row>
    <row r="12" spans="1:48" x14ac:dyDescent="0.35">
      <c r="A12" s="24">
        <v>6</v>
      </c>
      <c r="B12" s="43" t="s">
        <v>150</v>
      </c>
      <c r="C12" s="26"/>
      <c r="D12" s="26"/>
      <c r="E12" s="27"/>
      <c r="F12" s="26"/>
      <c r="G12" s="26"/>
      <c r="H12" s="27"/>
      <c r="I12" s="27"/>
      <c r="J12" s="27"/>
      <c r="K12" s="27"/>
      <c r="L12" s="26"/>
      <c r="M12" s="26"/>
      <c r="N12" s="27"/>
      <c r="O12" s="26"/>
      <c r="P12" s="26"/>
      <c r="Q12" s="27"/>
      <c r="R12" s="26"/>
      <c r="S12" s="26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47"/>
    </row>
    <row r="13" spans="1:48" x14ac:dyDescent="0.35">
      <c r="A13" s="24">
        <v>7</v>
      </c>
      <c r="B13" s="43" t="s">
        <v>151</v>
      </c>
      <c r="C13" s="26"/>
      <c r="D13" s="26"/>
      <c r="E13" s="27"/>
      <c r="F13" s="26"/>
      <c r="G13" s="26"/>
      <c r="H13" s="27"/>
      <c r="I13" s="27"/>
      <c r="J13" s="27"/>
      <c r="K13" s="27"/>
      <c r="L13" s="26"/>
      <c r="M13" s="26"/>
      <c r="N13" s="27"/>
      <c r="O13" s="26"/>
      <c r="P13" s="26"/>
      <c r="Q13" s="27"/>
      <c r="R13" s="26"/>
      <c r="S13" s="2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47"/>
    </row>
    <row r="14" spans="1:48" x14ac:dyDescent="0.35">
      <c r="A14" s="24">
        <v>8</v>
      </c>
      <c r="B14" s="43" t="s">
        <v>152</v>
      </c>
      <c r="C14" s="26">
        <f>1+43+13</f>
        <v>57</v>
      </c>
      <c r="D14" s="26">
        <f>5+71+42</f>
        <v>118</v>
      </c>
      <c r="E14" s="27">
        <f>3+62+78</f>
        <v>143</v>
      </c>
      <c r="F14" s="26">
        <f>1+63+114</f>
        <v>178</v>
      </c>
      <c r="G14" s="26">
        <f>1+57+76</f>
        <v>134</v>
      </c>
      <c r="H14" s="27">
        <f>2+31+96</f>
        <v>129</v>
      </c>
      <c r="I14" s="27">
        <f>2+36+67</f>
        <v>105</v>
      </c>
      <c r="J14" s="27">
        <f>30+41</f>
        <v>71</v>
      </c>
      <c r="K14" s="27">
        <f>21+46</f>
        <v>67</v>
      </c>
      <c r="L14" s="26">
        <f>18+49</f>
        <v>67</v>
      </c>
      <c r="M14" s="26">
        <f>20+26</f>
        <v>46</v>
      </c>
      <c r="N14" s="27">
        <f>19+32</f>
        <v>51</v>
      </c>
      <c r="O14" s="26">
        <f>1+14+27</f>
        <v>42</v>
      </c>
      <c r="P14" s="26">
        <f>11+21</f>
        <v>32</v>
      </c>
      <c r="Q14" s="27">
        <f>1+7+23</f>
        <v>31</v>
      </c>
      <c r="R14" s="26">
        <f>6+14</f>
        <v>20</v>
      </c>
      <c r="S14" s="26">
        <f>8+11</f>
        <v>19</v>
      </c>
      <c r="T14" s="27">
        <f>2+19</f>
        <v>21</v>
      </c>
      <c r="U14" s="27">
        <f>7+8</f>
        <v>15</v>
      </c>
      <c r="V14" s="27">
        <f>4+9</f>
        <v>13</v>
      </c>
      <c r="W14" s="27">
        <f>1+10</f>
        <v>11</v>
      </c>
      <c r="X14" s="27">
        <f>5+10</f>
        <v>15</v>
      </c>
      <c r="Y14" s="27">
        <f>1+8+6</f>
        <v>15</v>
      </c>
      <c r="Z14" s="27">
        <f>1+5+12</f>
        <v>18</v>
      </c>
      <c r="AA14" s="27">
        <f>5+13</f>
        <v>18</v>
      </c>
      <c r="AB14" s="27">
        <f>5+6</f>
        <v>11</v>
      </c>
      <c r="AC14" s="27">
        <f>2+6+11</f>
        <v>19</v>
      </c>
      <c r="AD14" s="27">
        <f>7+9</f>
        <v>16</v>
      </c>
      <c r="AE14" s="27">
        <f>1+6+8</f>
        <v>15</v>
      </c>
      <c r="AF14" s="27">
        <f>11+8</f>
        <v>19</v>
      </c>
      <c r="AG14" s="27">
        <f>8+10</f>
        <v>18</v>
      </c>
      <c r="AH14" s="27">
        <f>9+6</f>
        <v>15</v>
      </c>
      <c r="AI14" s="27">
        <f>3+10+10</f>
        <v>23</v>
      </c>
      <c r="AJ14" s="27">
        <f>3+4</f>
        <v>7</v>
      </c>
      <c r="AK14" s="27">
        <f>6+5</f>
        <v>11</v>
      </c>
      <c r="AL14" s="27">
        <f>1+6+9</f>
        <v>16</v>
      </c>
      <c r="AM14" s="27">
        <f>2+5+8</f>
        <v>15</v>
      </c>
      <c r="AN14" s="27">
        <f>3+13+4</f>
        <v>20</v>
      </c>
      <c r="AO14" s="27">
        <f>3+7+4</f>
        <v>14</v>
      </c>
      <c r="AP14" s="27">
        <f>3+4+6</f>
        <v>13</v>
      </c>
      <c r="AQ14" s="27">
        <f>3+8+2</f>
        <v>13</v>
      </c>
      <c r="AR14" s="27">
        <f>3+3+4</f>
        <v>10</v>
      </c>
      <c r="AS14" s="27">
        <f>1+3+3</f>
        <v>7</v>
      </c>
      <c r="AT14" s="27">
        <f>3+1+5</f>
        <v>9</v>
      </c>
      <c r="AU14" s="27">
        <f>3+1</f>
        <v>4</v>
      </c>
      <c r="AV14" s="90">
        <f>SUM(C14:AU14)</f>
        <v>1711</v>
      </c>
    </row>
    <row r="15" spans="1:48" x14ac:dyDescent="0.35">
      <c r="A15" s="24">
        <v>9</v>
      </c>
      <c r="B15" s="43" t="s">
        <v>153</v>
      </c>
      <c r="C15" s="26"/>
      <c r="D15" s="26"/>
      <c r="E15" s="27"/>
      <c r="F15" s="26"/>
      <c r="G15" s="26"/>
      <c r="H15" s="27"/>
      <c r="I15" s="27"/>
      <c r="J15" s="27"/>
      <c r="K15" s="27"/>
      <c r="L15" s="26"/>
      <c r="M15" s="26"/>
      <c r="N15" s="27"/>
      <c r="O15" s="26"/>
      <c r="P15" s="26"/>
      <c r="Q15" s="27"/>
      <c r="R15" s="26"/>
      <c r="S15" s="2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47"/>
    </row>
    <row r="16" spans="1:48" x14ac:dyDescent="0.35">
      <c r="A16" s="24">
        <v>10</v>
      </c>
      <c r="B16" s="43" t="s">
        <v>154</v>
      </c>
      <c r="C16" s="26"/>
      <c r="D16" s="26"/>
      <c r="E16" s="27"/>
      <c r="F16" s="26"/>
      <c r="G16" s="26"/>
      <c r="H16" s="27"/>
      <c r="I16" s="27"/>
      <c r="J16" s="27"/>
      <c r="K16" s="27"/>
      <c r="L16" s="26"/>
      <c r="M16" s="26"/>
      <c r="N16" s="27"/>
      <c r="O16" s="26"/>
      <c r="P16" s="26"/>
      <c r="Q16" s="27"/>
      <c r="R16" s="26"/>
      <c r="S16" s="2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47"/>
    </row>
    <row r="17" spans="1:48" x14ac:dyDescent="0.35">
      <c r="A17" s="24">
        <v>11</v>
      </c>
      <c r="B17" s="43" t="s">
        <v>155</v>
      </c>
      <c r="C17" s="26"/>
      <c r="D17" s="26"/>
      <c r="E17" s="27"/>
      <c r="F17" s="26"/>
      <c r="G17" s="26"/>
      <c r="H17" s="27"/>
      <c r="I17" s="27"/>
      <c r="J17" s="27"/>
      <c r="K17" s="27"/>
      <c r="L17" s="26"/>
      <c r="M17" s="26"/>
      <c r="N17" s="27"/>
      <c r="O17" s="26"/>
      <c r="P17" s="26"/>
      <c r="Q17" s="27"/>
      <c r="R17" s="26"/>
      <c r="S17" s="2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47"/>
    </row>
    <row r="18" spans="1:48" x14ac:dyDescent="0.35">
      <c r="A18" s="49"/>
      <c r="B18" s="38" t="s">
        <v>80</v>
      </c>
      <c r="C18" s="50"/>
      <c r="D18" s="50"/>
      <c r="E18" s="51"/>
      <c r="F18" s="50"/>
      <c r="G18" s="50"/>
      <c r="H18" s="51"/>
      <c r="I18" s="51"/>
      <c r="J18" s="51"/>
      <c r="K18" s="51"/>
      <c r="L18" s="50"/>
      <c r="M18" s="50"/>
      <c r="N18" s="51"/>
      <c r="O18" s="50"/>
      <c r="P18" s="50"/>
      <c r="Q18" s="51"/>
      <c r="R18" s="50"/>
      <c r="S18" s="5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47"/>
    </row>
    <row r="19" spans="1:48" x14ac:dyDescent="0.35">
      <c r="A19" s="24">
        <v>1</v>
      </c>
      <c r="B19" s="43" t="s">
        <v>145</v>
      </c>
      <c r="C19" s="26"/>
      <c r="D19" s="26"/>
      <c r="E19" s="27"/>
      <c r="F19" s="26"/>
      <c r="G19" s="26"/>
      <c r="H19" s="27"/>
      <c r="I19" s="27"/>
      <c r="J19" s="27"/>
      <c r="K19" s="27"/>
      <c r="L19" s="26"/>
      <c r="M19" s="26"/>
      <c r="N19" s="27"/>
      <c r="O19" s="26"/>
      <c r="P19" s="26"/>
      <c r="Q19" s="27"/>
      <c r="R19" s="26"/>
      <c r="S19" s="2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47"/>
    </row>
    <row r="20" spans="1:48" x14ac:dyDescent="0.35">
      <c r="A20" s="24">
        <v>2</v>
      </c>
      <c r="B20" s="43" t="s">
        <v>146</v>
      </c>
      <c r="C20" s="26"/>
      <c r="D20" s="26"/>
      <c r="E20" s="27"/>
      <c r="F20" s="26"/>
      <c r="G20" s="26"/>
      <c r="H20" s="27"/>
      <c r="I20" s="27"/>
      <c r="J20" s="27"/>
      <c r="K20" s="27"/>
      <c r="L20" s="26"/>
      <c r="M20" s="26"/>
      <c r="N20" s="27"/>
      <c r="O20" s="26"/>
      <c r="P20" s="26"/>
      <c r="Q20" s="27"/>
      <c r="R20" s="26"/>
      <c r="S20" s="2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47"/>
    </row>
    <row r="21" spans="1:48" x14ac:dyDescent="0.35">
      <c r="A21" s="24">
        <v>3</v>
      </c>
      <c r="B21" s="43" t="s">
        <v>147</v>
      </c>
      <c r="C21" s="26"/>
      <c r="D21" s="26"/>
      <c r="E21" s="27"/>
      <c r="F21" s="26"/>
      <c r="G21" s="26"/>
      <c r="H21" s="27"/>
      <c r="I21" s="27"/>
      <c r="J21" s="27"/>
      <c r="K21" s="27"/>
      <c r="L21" s="26"/>
      <c r="M21" s="26"/>
      <c r="N21" s="27"/>
      <c r="O21" s="26"/>
      <c r="P21" s="26"/>
      <c r="Q21" s="27"/>
      <c r="R21" s="26"/>
      <c r="S21" s="2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47">
        <v>303</v>
      </c>
    </row>
    <row r="22" spans="1:48" x14ac:dyDescent="0.35">
      <c r="A22" s="24">
        <v>4</v>
      </c>
      <c r="B22" s="43" t="s">
        <v>148</v>
      </c>
      <c r="C22" s="26"/>
      <c r="D22" s="26"/>
      <c r="E22" s="27"/>
      <c r="F22" s="26"/>
      <c r="G22" s="26"/>
      <c r="H22" s="27"/>
      <c r="I22" s="27"/>
      <c r="J22" s="27"/>
      <c r="K22" s="27"/>
      <c r="L22" s="26"/>
      <c r="M22" s="26"/>
      <c r="N22" s="27"/>
      <c r="O22" s="26"/>
      <c r="P22" s="26"/>
      <c r="Q22" s="27"/>
      <c r="R22" s="26"/>
      <c r="S22" s="26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47"/>
    </row>
    <row r="23" spans="1:48" x14ac:dyDescent="0.35">
      <c r="A23" s="24">
        <v>5</v>
      </c>
      <c r="B23" s="43" t="s">
        <v>149</v>
      </c>
      <c r="C23" s="26"/>
      <c r="D23" s="26"/>
      <c r="E23" s="27"/>
      <c r="F23" s="26"/>
      <c r="G23" s="26"/>
      <c r="H23" s="27"/>
      <c r="I23" s="27"/>
      <c r="J23" s="27"/>
      <c r="K23" s="27"/>
      <c r="L23" s="26"/>
      <c r="M23" s="26"/>
      <c r="N23" s="27"/>
      <c r="O23" s="26"/>
      <c r="P23" s="26"/>
      <c r="Q23" s="27"/>
      <c r="R23" s="26"/>
      <c r="S23" s="26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47"/>
    </row>
    <row r="24" spans="1:48" x14ac:dyDescent="0.35">
      <c r="A24" s="24">
        <v>6</v>
      </c>
      <c r="B24" s="43" t="s">
        <v>150</v>
      </c>
      <c r="C24" s="26"/>
      <c r="D24" s="26"/>
      <c r="E24" s="27"/>
      <c r="F24" s="26"/>
      <c r="G24" s="26"/>
      <c r="H24" s="27"/>
      <c r="I24" s="27"/>
      <c r="J24" s="27"/>
      <c r="K24" s="27"/>
      <c r="L24" s="26"/>
      <c r="M24" s="26"/>
      <c r="N24" s="27"/>
      <c r="O24" s="26"/>
      <c r="P24" s="26"/>
      <c r="Q24" s="27"/>
      <c r="R24" s="26"/>
      <c r="S24" s="26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47"/>
    </row>
    <row r="25" spans="1:48" x14ac:dyDescent="0.35">
      <c r="A25" s="24">
        <v>7</v>
      </c>
      <c r="B25" s="43" t="s">
        <v>151</v>
      </c>
      <c r="C25" s="26"/>
      <c r="D25" s="26"/>
      <c r="E25" s="27"/>
      <c r="F25" s="26"/>
      <c r="G25" s="26"/>
      <c r="H25" s="27"/>
      <c r="I25" s="27"/>
      <c r="J25" s="27"/>
      <c r="K25" s="27"/>
      <c r="L25" s="26"/>
      <c r="M25" s="26"/>
      <c r="N25" s="27"/>
      <c r="O25" s="26"/>
      <c r="P25" s="26"/>
      <c r="Q25" s="27"/>
      <c r="R25" s="26"/>
      <c r="S25" s="2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47"/>
    </row>
    <row r="26" spans="1:48" x14ac:dyDescent="0.35">
      <c r="A26" s="24">
        <v>8</v>
      </c>
      <c r="B26" s="43" t="s">
        <v>152</v>
      </c>
      <c r="C26" s="26"/>
      <c r="D26" s="26"/>
      <c r="E26" s="27"/>
      <c r="F26" s="26"/>
      <c r="G26" s="26"/>
      <c r="H26" s="27"/>
      <c r="I26" s="27"/>
      <c r="J26" s="27"/>
      <c r="K26" s="27"/>
      <c r="L26" s="26"/>
      <c r="M26" s="26"/>
      <c r="N26" s="27"/>
      <c r="O26" s="26"/>
      <c r="P26" s="26"/>
      <c r="Q26" s="27"/>
      <c r="R26" s="26"/>
      <c r="S26" s="2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47"/>
    </row>
    <row r="27" spans="1:48" x14ac:dyDescent="0.35">
      <c r="A27" s="24">
        <v>9</v>
      </c>
      <c r="B27" s="43" t="s">
        <v>153</v>
      </c>
      <c r="C27" s="26"/>
      <c r="D27" s="26"/>
      <c r="E27" s="27"/>
      <c r="F27" s="26"/>
      <c r="G27" s="26"/>
      <c r="H27" s="27"/>
      <c r="I27" s="27"/>
      <c r="J27" s="27"/>
      <c r="K27" s="27"/>
      <c r="L27" s="26"/>
      <c r="M27" s="26"/>
      <c r="N27" s="27"/>
      <c r="O27" s="26"/>
      <c r="P27" s="26"/>
      <c r="Q27" s="27"/>
      <c r="R27" s="26"/>
      <c r="S27" s="2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47"/>
    </row>
    <row r="28" spans="1:48" x14ac:dyDescent="0.35">
      <c r="A28" s="24">
        <v>10</v>
      </c>
      <c r="B28" s="43" t="s">
        <v>154</v>
      </c>
      <c r="C28" s="26"/>
      <c r="D28" s="26"/>
      <c r="E28" s="27"/>
      <c r="F28" s="26"/>
      <c r="G28" s="26"/>
      <c r="H28" s="27"/>
      <c r="I28" s="27"/>
      <c r="J28" s="27"/>
      <c r="K28" s="27"/>
      <c r="L28" s="26"/>
      <c r="M28" s="26"/>
      <c r="N28" s="27"/>
      <c r="O28" s="26"/>
      <c r="P28" s="26"/>
      <c r="Q28" s="27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47"/>
    </row>
    <row r="29" spans="1:48" x14ac:dyDescent="0.35">
      <c r="A29" s="24">
        <v>11</v>
      </c>
      <c r="B29" s="43" t="s">
        <v>155</v>
      </c>
      <c r="C29" s="26"/>
      <c r="D29" s="26"/>
      <c r="E29" s="27"/>
      <c r="F29" s="26"/>
      <c r="G29" s="26"/>
      <c r="H29" s="27"/>
      <c r="I29" s="27"/>
      <c r="J29" s="27"/>
      <c r="K29" s="27"/>
      <c r="L29" s="26"/>
      <c r="M29" s="26"/>
      <c r="N29" s="27"/>
      <c r="O29" s="26"/>
      <c r="P29" s="26"/>
      <c r="Q29" s="27"/>
      <c r="R29" s="26"/>
      <c r="S29" s="2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47"/>
    </row>
    <row r="30" spans="1:48" x14ac:dyDescent="0.35">
      <c r="A30" s="49"/>
      <c r="B30" s="38" t="s">
        <v>81</v>
      </c>
      <c r="C30" s="50"/>
      <c r="D30" s="50"/>
      <c r="E30" s="51"/>
      <c r="F30" s="50"/>
      <c r="G30" s="50"/>
      <c r="H30" s="51"/>
      <c r="I30" s="51"/>
      <c r="J30" s="51"/>
      <c r="K30" s="51"/>
      <c r="L30" s="50"/>
      <c r="M30" s="50"/>
      <c r="N30" s="51"/>
      <c r="O30" s="50"/>
      <c r="P30" s="50"/>
      <c r="Q30" s="51"/>
      <c r="R30" s="50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47"/>
    </row>
    <row r="31" spans="1:48" x14ac:dyDescent="0.35">
      <c r="A31" s="24">
        <v>1</v>
      </c>
      <c r="B31" s="43" t="s">
        <v>145</v>
      </c>
      <c r="C31" s="26"/>
      <c r="D31" s="26"/>
      <c r="E31" s="27"/>
      <c r="F31" s="26"/>
      <c r="G31" s="26"/>
      <c r="H31" s="27"/>
      <c r="I31" s="27"/>
      <c r="J31" s="27"/>
      <c r="K31" s="27"/>
      <c r="L31" s="26"/>
      <c r="M31" s="26"/>
      <c r="N31" s="27"/>
      <c r="O31" s="26"/>
      <c r="P31" s="26"/>
      <c r="Q31" s="27"/>
      <c r="R31" s="26"/>
      <c r="S31" s="2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47"/>
    </row>
    <row r="32" spans="1:48" x14ac:dyDescent="0.35">
      <c r="A32" s="24">
        <v>2</v>
      </c>
      <c r="B32" s="43" t="s">
        <v>146</v>
      </c>
      <c r="C32" s="26"/>
      <c r="D32" s="26"/>
      <c r="E32" s="27"/>
      <c r="F32" s="26"/>
      <c r="G32" s="26"/>
      <c r="H32" s="27"/>
      <c r="I32" s="27"/>
      <c r="J32" s="27"/>
      <c r="K32" s="27"/>
      <c r="L32" s="26"/>
      <c r="M32" s="26"/>
      <c r="N32" s="27"/>
      <c r="O32" s="26"/>
      <c r="P32" s="26"/>
      <c r="Q32" s="27"/>
      <c r="R32" s="26"/>
      <c r="S32" s="26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47"/>
    </row>
    <row r="33" spans="1:48" x14ac:dyDescent="0.35">
      <c r="A33" s="24">
        <v>3</v>
      </c>
      <c r="B33" s="43" t="s">
        <v>147</v>
      </c>
      <c r="C33" s="26"/>
      <c r="D33" s="26"/>
      <c r="E33" s="27"/>
      <c r="F33" s="26"/>
      <c r="G33" s="26"/>
      <c r="H33" s="27"/>
      <c r="I33" s="27"/>
      <c r="J33" s="27"/>
      <c r="K33" s="27"/>
      <c r="L33" s="26"/>
      <c r="M33" s="26"/>
      <c r="N33" s="27"/>
      <c r="O33" s="26"/>
      <c r="P33" s="26"/>
      <c r="Q33" s="27"/>
      <c r="R33" s="26"/>
      <c r="S33" s="2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47">
        <v>409</v>
      </c>
    </row>
    <row r="34" spans="1:48" x14ac:dyDescent="0.35">
      <c r="A34" s="24">
        <v>4</v>
      </c>
      <c r="B34" s="43" t="s">
        <v>148</v>
      </c>
      <c r="C34" s="26"/>
      <c r="D34" s="26"/>
      <c r="E34" s="27"/>
      <c r="F34" s="26"/>
      <c r="G34" s="26"/>
      <c r="H34" s="27"/>
      <c r="I34" s="27"/>
      <c r="J34" s="27"/>
      <c r="K34" s="27"/>
      <c r="L34" s="26"/>
      <c r="M34" s="26"/>
      <c r="N34" s="27"/>
      <c r="O34" s="26"/>
      <c r="P34" s="26"/>
      <c r="Q34" s="27"/>
      <c r="R34" s="26"/>
      <c r="S34" s="2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47"/>
    </row>
    <row r="35" spans="1:48" x14ac:dyDescent="0.35">
      <c r="A35" s="24">
        <v>5</v>
      </c>
      <c r="B35" s="43" t="s">
        <v>149</v>
      </c>
      <c r="C35" s="26"/>
      <c r="D35" s="26"/>
      <c r="E35" s="27"/>
      <c r="F35" s="26"/>
      <c r="G35" s="26"/>
      <c r="H35" s="27"/>
      <c r="I35" s="27"/>
      <c r="J35" s="27"/>
      <c r="K35" s="27"/>
      <c r="L35" s="26"/>
      <c r="M35" s="26"/>
      <c r="N35" s="27"/>
      <c r="O35" s="26"/>
      <c r="P35" s="26"/>
      <c r="Q35" s="27"/>
      <c r="R35" s="26"/>
      <c r="S35" s="2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47"/>
    </row>
    <row r="36" spans="1:48" x14ac:dyDescent="0.35">
      <c r="A36" s="24">
        <v>6</v>
      </c>
      <c r="B36" s="43" t="s">
        <v>150</v>
      </c>
      <c r="C36" s="26"/>
      <c r="D36" s="26"/>
      <c r="E36" s="27"/>
      <c r="F36" s="26"/>
      <c r="G36" s="26"/>
      <c r="H36" s="27"/>
      <c r="I36" s="27"/>
      <c r="J36" s="27"/>
      <c r="K36" s="27"/>
      <c r="L36" s="26"/>
      <c r="M36" s="26"/>
      <c r="N36" s="27"/>
      <c r="O36" s="26"/>
      <c r="P36" s="26"/>
      <c r="Q36" s="27"/>
      <c r="R36" s="26"/>
      <c r="S36" s="26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47"/>
    </row>
    <row r="37" spans="1:48" x14ac:dyDescent="0.35">
      <c r="A37" s="24">
        <v>7</v>
      </c>
      <c r="B37" s="43" t="s">
        <v>151</v>
      </c>
      <c r="C37" s="26"/>
      <c r="D37" s="26"/>
      <c r="E37" s="27"/>
      <c r="F37" s="26"/>
      <c r="G37" s="26"/>
      <c r="H37" s="27"/>
      <c r="I37" s="27"/>
      <c r="J37" s="27"/>
      <c r="K37" s="27"/>
      <c r="L37" s="26"/>
      <c r="M37" s="26"/>
      <c r="N37" s="27"/>
      <c r="O37" s="26"/>
      <c r="P37" s="26"/>
      <c r="Q37" s="27"/>
      <c r="R37" s="26"/>
      <c r="S37" s="2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47"/>
    </row>
    <row r="38" spans="1:48" x14ac:dyDescent="0.35">
      <c r="A38" s="24">
        <v>8</v>
      </c>
      <c r="B38" s="43" t="s">
        <v>152</v>
      </c>
      <c r="C38" s="26"/>
      <c r="D38" s="26"/>
      <c r="E38" s="27"/>
      <c r="F38" s="26"/>
      <c r="G38" s="26"/>
      <c r="H38" s="27"/>
      <c r="I38" s="27"/>
      <c r="J38" s="27"/>
      <c r="K38" s="27"/>
      <c r="L38" s="26"/>
      <c r="M38" s="26"/>
      <c r="N38" s="27"/>
      <c r="O38" s="26"/>
      <c r="P38" s="26"/>
      <c r="Q38" s="27"/>
      <c r="R38" s="26"/>
      <c r="S38" s="2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47"/>
    </row>
    <row r="39" spans="1:48" x14ac:dyDescent="0.35">
      <c r="A39" s="24">
        <v>9</v>
      </c>
      <c r="B39" s="43" t="s">
        <v>153</v>
      </c>
      <c r="C39" s="26"/>
      <c r="D39" s="26"/>
      <c r="E39" s="27"/>
      <c r="F39" s="26"/>
      <c r="G39" s="26"/>
      <c r="H39" s="27"/>
      <c r="I39" s="27"/>
      <c r="J39" s="27"/>
      <c r="K39" s="27"/>
      <c r="L39" s="26"/>
      <c r="M39" s="26"/>
      <c r="N39" s="27"/>
      <c r="O39" s="26"/>
      <c r="P39" s="26"/>
      <c r="Q39" s="27"/>
      <c r="R39" s="26"/>
      <c r="S39" s="2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47"/>
    </row>
    <row r="40" spans="1:48" x14ac:dyDescent="0.35">
      <c r="A40" s="24">
        <v>10</v>
      </c>
      <c r="B40" s="43" t="s">
        <v>154</v>
      </c>
      <c r="C40" s="26"/>
      <c r="D40" s="26"/>
      <c r="E40" s="27"/>
      <c r="F40" s="26"/>
      <c r="G40" s="26"/>
      <c r="H40" s="27"/>
      <c r="I40" s="27"/>
      <c r="J40" s="27"/>
      <c r="K40" s="27"/>
      <c r="L40" s="26"/>
      <c r="M40" s="26"/>
      <c r="N40" s="27"/>
      <c r="O40" s="26"/>
      <c r="P40" s="26"/>
      <c r="Q40" s="27"/>
      <c r="R40" s="26"/>
      <c r="S40" s="2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47"/>
    </row>
    <row r="41" spans="1:48" x14ac:dyDescent="0.35">
      <c r="A41" s="24">
        <v>11</v>
      </c>
      <c r="B41" s="43" t="s">
        <v>155</v>
      </c>
      <c r="C41" s="26"/>
      <c r="D41" s="26"/>
      <c r="E41" s="27"/>
      <c r="F41" s="26"/>
      <c r="G41" s="26"/>
      <c r="H41" s="27"/>
      <c r="I41" s="27"/>
      <c r="J41" s="27"/>
      <c r="K41" s="27"/>
      <c r="L41" s="26"/>
      <c r="M41" s="26"/>
      <c r="N41" s="27"/>
      <c r="O41" s="26"/>
      <c r="P41" s="26"/>
      <c r="Q41" s="27"/>
      <c r="R41" s="26"/>
      <c r="S41" s="2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47"/>
    </row>
    <row r="42" spans="1:48" ht="37.5" x14ac:dyDescent="0.35">
      <c r="A42" s="49"/>
      <c r="B42" s="38" t="s">
        <v>37</v>
      </c>
      <c r="C42" s="50"/>
      <c r="D42" s="50"/>
      <c r="E42" s="51"/>
      <c r="F42" s="50"/>
      <c r="G42" s="50"/>
      <c r="H42" s="51"/>
      <c r="I42" s="51"/>
      <c r="J42" s="51"/>
      <c r="K42" s="51"/>
      <c r="L42" s="50"/>
      <c r="M42" s="50"/>
      <c r="N42" s="51"/>
      <c r="O42" s="50"/>
      <c r="P42" s="50"/>
      <c r="Q42" s="51"/>
      <c r="R42" s="50"/>
      <c r="S42" s="50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47"/>
    </row>
    <row r="43" spans="1:48" x14ac:dyDescent="0.35">
      <c r="A43" s="24">
        <v>1</v>
      </c>
      <c r="B43" s="43" t="s">
        <v>145</v>
      </c>
      <c r="C43" s="26"/>
      <c r="D43" s="26"/>
      <c r="E43" s="27"/>
      <c r="F43" s="26"/>
      <c r="G43" s="26"/>
      <c r="H43" s="27"/>
      <c r="I43" s="27"/>
      <c r="J43" s="27"/>
      <c r="K43" s="27"/>
      <c r="L43" s="26"/>
      <c r="M43" s="26"/>
      <c r="N43" s="27"/>
      <c r="O43" s="26"/>
      <c r="P43" s="26"/>
      <c r="Q43" s="27"/>
      <c r="R43" s="26"/>
      <c r="S43" s="2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47"/>
    </row>
    <row r="44" spans="1:48" x14ac:dyDescent="0.35">
      <c r="A44" s="24">
        <v>2</v>
      </c>
      <c r="B44" s="43" t="s">
        <v>146</v>
      </c>
      <c r="C44" s="26"/>
      <c r="D44" s="26"/>
      <c r="E44" s="27"/>
      <c r="F44" s="26"/>
      <c r="G44" s="26"/>
      <c r="H44" s="27"/>
      <c r="I44" s="27"/>
      <c r="J44" s="27"/>
      <c r="K44" s="27"/>
      <c r="L44" s="26"/>
      <c r="M44" s="26"/>
      <c r="N44" s="27"/>
      <c r="O44" s="26"/>
      <c r="P44" s="26"/>
      <c r="Q44" s="27"/>
      <c r="R44" s="26"/>
      <c r="S44" s="26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47"/>
    </row>
    <row r="45" spans="1:48" x14ac:dyDescent="0.35">
      <c r="A45" s="24">
        <v>3</v>
      </c>
      <c r="B45" s="43" t="s">
        <v>147</v>
      </c>
      <c r="C45" s="26"/>
      <c r="D45" s="26"/>
      <c r="E45" s="27"/>
      <c r="F45" s="26"/>
      <c r="G45" s="26"/>
      <c r="H45" s="27"/>
      <c r="I45" s="27"/>
      <c r="J45" s="27"/>
      <c r="K45" s="27"/>
      <c r="L45" s="26"/>
      <c r="M45" s="26"/>
      <c r="N45" s="27"/>
      <c r="O45" s="26"/>
      <c r="P45" s="26"/>
      <c r="Q45" s="27"/>
      <c r="R45" s="26"/>
      <c r="S45" s="26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47"/>
    </row>
    <row r="46" spans="1:48" x14ac:dyDescent="0.35">
      <c r="A46" s="24">
        <v>4</v>
      </c>
      <c r="B46" s="43" t="s">
        <v>148</v>
      </c>
      <c r="C46" s="26"/>
      <c r="D46" s="26"/>
      <c r="E46" s="27"/>
      <c r="F46" s="26"/>
      <c r="G46" s="26"/>
      <c r="H46" s="27"/>
      <c r="I46" s="27"/>
      <c r="J46" s="27"/>
      <c r="K46" s="27"/>
      <c r="L46" s="26"/>
      <c r="M46" s="26"/>
      <c r="N46" s="27"/>
      <c r="O46" s="26"/>
      <c r="P46" s="26"/>
      <c r="Q46" s="27"/>
      <c r="R46" s="26"/>
      <c r="S46" s="2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47"/>
    </row>
    <row r="47" spans="1:48" x14ac:dyDescent="0.35">
      <c r="A47" s="24">
        <v>5</v>
      </c>
      <c r="B47" s="43" t="s">
        <v>149</v>
      </c>
      <c r="C47" s="26"/>
      <c r="D47" s="26"/>
      <c r="E47" s="27"/>
      <c r="F47" s="26"/>
      <c r="G47" s="26"/>
      <c r="H47" s="27"/>
      <c r="I47" s="27"/>
      <c r="J47" s="27"/>
      <c r="K47" s="27"/>
      <c r="L47" s="26"/>
      <c r="M47" s="26"/>
      <c r="N47" s="27"/>
      <c r="O47" s="26"/>
      <c r="P47" s="26"/>
      <c r="Q47" s="27"/>
      <c r="R47" s="26"/>
      <c r="S47" s="26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47"/>
    </row>
    <row r="48" spans="1:48" x14ac:dyDescent="0.35">
      <c r="A48" s="24">
        <v>6</v>
      </c>
      <c r="B48" s="43" t="s">
        <v>150</v>
      </c>
      <c r="C48" s="26"/>
      <c r="D48" s="26"/>
      <c r="E48" s="27"/>
      <c r="F48" s="26"/>
      <c r="G48" s="26"/>
      <c r="H48" s="27"/>
      <c r="I48" s="27"/>
      <c r="J48" s="27"/>
      <c r="K48" s="27"/>
      <c r="L48" s="26"/>
      <c r="M48" s="26"/>
      <c r="N48" s="27"/>
      <c r="O48" s="26"/>
      <c r="P48" s="26"/>
      <c r="Q48" s="27"/>
      <c r="R48" s="26"/>
      <c r="S48" s="26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47"/>
    </row>
    <row r="49" spans="1:48" x14ac:dyDescent="0.35">
      <c r="A49" s="24">
        <v>7</v>
      </c>
      <c r="B49" s="43" t="s">
        <v>151</v>
      </c>
      <c r="C49" s="26"/>
      <c r="D49" s="26"/>
      <c r="E49" s="27"/>
      <c r="F49" s="26"/>
      <c r="G49" s="26"/>
      <c r="H49" s="27"/>
      <c r="I49" s="27"/>
      <c r="J49" s="27"/>
      <c r="K49" s="27"/>
      <c r="L49" s="26"/>
      <c r="M49" s="26"/>
      <c r="N49" s="27"/>
      <c r="O49" s="26"/>
      <c r="P49" s="26"/>
      <c r="Q49" s="27"/>
      <c r="R49" s="26"/>
      <c r="S49" s="26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47"/>
    </row>
    <row r="50" spans="1:48" x14ac:dyDescent="0.35">
      <c r="A50" s="24">
        <v>8</v>
      </c>
      <c r="B50" s="43" t="s">
        <v>152</v>
      </c>
      <c r="C50" s="26"/>
      <c r="D50" s="26"/>
      <c r="E50" s="27"/>
      <c r="F50" s="26"/>
      <c r="G50" s="26"/>
      <c r="H50" s="27"/>
      <c r="I50" s="27"/>
      <c r="J50" s="27"/>
      <c r="K50" s="27"/>
      <c r="L50" s="26"/>
      <c r="M50" s="26"/>
      <c r="N50" s="27"/>
      <c r="O50" s="26"/>
      <c r="P50" s="26"/>
      <c r="Q50" s="27"/>
      <c r="R50" s="26"/>
      <c r="S50" s="2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47"/>
    </row>
    <row r="51" spans="1:48" x14ac:dyDescent="0.35">
      <c r="A51" s="24">
        <v>9</v>
      </c>
      <c r="B51" s="43" t="s">
        <v>153</v>
      </c>
      <c r="C51" s="26"/>
      <c r="D51" s="26"/>
      <c r="E51" s="27"/>
      <c r="F51" s="26"/>
      <c r="G51" s="26"/>
      <c r="H51" s="27"/>
      <c r="I51" s="27"/>
      <c r="J51" s="27"/>
      <c r="K51" s="27"/>
      <c r="L51" s="26"/>
      <c r="M51" s="26"/>
      <c r="N51" s="27"/>
      <c r="O51" s="26"/>
      <c r="P51" s="26"/>
      <c r="Q51" s="27"/>
      <c r="R51" s="26"/>
      <c r="S51" s="2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47"/>
    </row>
    <row r="52" spans="1:48" x14ac:dyDescent="0.35">
      <c r="A52" s="24">
        <v>10</v>
      </c>
      <c r="B52" s="43" t="s">
        <v>154</v>
      </c>
      <c r="C52" s="26"/>
      <c r="D52" s="26"/>
      <c r="E52" s="27"/>
      <c r="F52" s="26"/>
      <c r="G52" s="26"/>
      <c r="H52" s="27"/>
      <c r="I52" s="27"/>
      <c r="J52" s="27"/>
      <c r="K52" s="27"/>
      <c r="L52" s="26"/>
      <c r="M52" s="26"/>
      <c r="N52" s="27"/>
      <c r="O52" s="26"/>
      <c r="P52" s="26"/>
      <c r="Q52" s="27"/>
      <c r="R52" s="26"/>
      <c r="S52" s="26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47"/>
    </row>
    <row r="53" spans="1:48" x14ac:dyDescent="0.35">
      <c r="A53" s="24">
        <v>11</v>
      </c>
      <c r="B53" s="43" t="s">
        <v>155</v>
      </c>
      <c r="C53" s="26"/>
      <c r="D53" s="26"/>
      <c r="E53" s="27"/>
      <c r="F53" s="26"/>
      <c r="G53" s="26"/>
      <c r="H53" s="27"/>
      <c r="I53" s="27"/>
      <c r="J53" s="27"/>
      <c r="K53" s="27"/>
      <c r="L53" s="26"/>
      <c r="M53" s="26"/>
      <c r="N53" s="27"/>
      <c r="O53" s="26"/>
      <c r="P53" s="26"/>
      <c r="Q53" s="27"/>
      <c r="R53" s="26"/>
      <c r="S53" s="26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47"/>
    </row>
    <row r="54" spans="1:48" x14ac:dyDescent="0.35">
      <c r="A54" s="49"/>
      <c r="B54" s="38" t="s">
        <v>18</v>
      </c>
      <c r="C54" s="50"/>
      <c r="D54" s="50"/>
      <c r="E54" s="51"/>
      <c r="F54" s="50"/>
      <c r="G54" s="50"/>
      <c r="H54" s="51"/>
      <c r="I54" s="51"/>
      <c r="J54" s="51"/>
      <c r="K54" s="51"/>
      <c r="L54" s="50"/>
      <c r="M54" s="50"/>
      <c r="N54" s="51"/>
      <c r="O54" s="50"/>
      <c r="P54" s="50"/>
      <c r="Q54" s="51"/>
      <c r="R54" s="50"/>
      <c r="S54" s="50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47"/>
    </row>
    <row r="55" spans="1:48" x14ac:dyDescent="0.35">
      <c r="A55" s="24">
        <v>1</v>
      </c>
      <c r="B55" s="43" t="s">
        <v>145</v>
      </c>
      <c r="C55" s="26"/>
      <c r="D55" s="26"/>
      <c r="E55" s="27"/>
      <c r="F55" s="26"/>
      <c r="G55" s="26"/>
      <c r="H55" s="27"/>
      <c r="I55" s="27"/>
      <c r="J55" s="27"/>
      <c r="K55" s="27"/>
      <c r="L55" s="26"/>
      <c r="M55" s="26"/>
      <c r="N55" s="27"/>
      <c r="O55" s="26"/>
      <c r="P55" s="26"/>
      <c r="Q55" s="27"/>
      <c r="R55" s="26"/>
      <c r="S55" s="26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47"/>
    </row>
    <row r="56" spans="1:48" x14ac:dyDescent="0.35">
      <c r="A56" s="24">
        <v>2</v>
      </c>
      <c r="B56" s="43" t="s">
        <v>146</v>
      </c>
      <c r="C56" s="26"/>
      <c r="D56" s="26"/>
      <c r="E56" s="27"/>
      <c r="F56" s="26"/>
      <c r="G56" s="26"/>
      <c r="H56" s="27"/>
      <c r="I56" s="27"/>
      <c r="J56" s="27"/>
      <c r="K56" s="27"/>
      <c r="L56" s="26"/>
      <c r="M56" s="26"/>
      <c r="N56" s="27"/>
      <c r="O56" s="26"/>
      <c r="P56" s="26"/>
      <c r="Q56" s="27"/>
      <c r="R56" s="26"/>
      <c r="S56" s="26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47"/>
    </row>
    <row r="57" spans="1:48" x14ac:dyDescent="0.35">
      <c r="A57" s="24">
        <v>3</v>
      </c>
      <c r="B57" s="43" t="s">
        <v>147</v>
      </c>
      <c r="C57" s="26"/>
      <c r="D57" s="26"/>
      <c r="E57" s="27"/>
      <c r="F57" s="26"/>
      <c r="G57" s="26"/>
      <c r="H57" s="27"/>
      <c r="I57" s="27"/>
      <c r="J57" s="27"/>
      <c r="K57" s="27"/>
      <c r="L57" s="26"/>
      <c r="M57" s="26"/>
      <c r="N57" s="27"/>
      <c r="O57" s="26"/>
      <c r="P57" s="26"/>
      <c r="Q57" s="27"/>
      <c r="R57" s="26"/>
      <c r="S57" s="2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47"/>
    </row>
    <row r="58" spans="1:48" x14ac:dyDescent="0.35">
      <c r="A58" s="24">
        <v>4</v>
      </c>
      <c r="B58" s="43" t="s">
        <v>148</v>
      </c>
      <c r="C58" s="26"/>
      <c r="D58" s="26"/>
      <c r="E58" s="27"/>
      <c r="F58" s="26"/>
      <c r="G58" s="26"/>
      <c r="H58" s="27"/>
      <c r="I58" s="27"/>
      <c r="J58" s="27"/>
      <c r="K58" s="27"/>
      <c r="L58" s="26"/>
      <c r="M58" s="26"/>
      <c r="N58" s="27"/>
      <c r="O58" s="26"/>
      <c r="P58" s="26"/>
      <c r="Q58" s="27"/>
      <c r="R58" s="26"/>
      <c r="S58" s="26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47"/>
    </row>
    <row r="59" spans="1:48" x14ac:dyDescent="0.35">
      <c r="A59" s="24">
        <v>5</v>
      </c>
      <c r="B59" s="43" t="s">
        <v>149</v>
      </c>
      <c r="C59" s="26"/>
      <c r="D59" s="26"/>
      <c r="E59" s="27"/>
      <c r="F59" s="26"/>
      <c r="G59" s="26"/>
      <c r="H59" s="27"/>
      <c r="I59" s="27"/>
      <c r="J59" s="27"/>
      <c r="K59" s="27"/>
      <c r="L59" s="26"/>
      <c r="M59" s="26"/>
      <c r="N59" s="27"/>
      <c r="O59" s="26"/>
      <c r="P59" s="26"/>
      <c r="Q59" s="27"/>
      <c r="R59" s="26"/>
      <c r="S59" s="26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47"/>
    </row>
    <row r="60" spans="1:48" x14ac:dyDescent="0.35">
      <c r="A60" s="24">
        <v>6</v>
      </c>
      <c r="B60" s="43" t="s">
        <v>150</v>
      </c>
      <c r="C60" s="26"/>
      <c r="D60" s="26"/>
      <c r="E60" s="27"/>
      <c r="F60" s="26"/>
      <c r="G60" s="26"/>
      <c r="H60" s="27"/>
      <c r="I60" s="27"/>
      <c r="J60" s="27"/>
      <c r="K60" s="27"/>
      <c r="L60" s="26"/>
      <c r="M60" s="26"/>
      <c r="N60" s="27"/>
      <c r="O60" s="26"/>
      <c r="P60" s="26"/>
      <c r="Q60" s="27"/>
      <c r="R60" s="26"/>
      <c r="S60" s="26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47"/>
    </row>
    <row r="61" spans="1:48" x14ac:dyDescent="0.35">
      <c r="A61" s="24">
        <v>7</v>
      </c>
      <c r="B61" s="43" t="s">
        <v>151</v>
      </c>
      <c r="C61" s="26"/>
      <c r="D61" s="26"/>
      <c r="E61" s="27"/>
      <c r="F61" s="26"/>
      <c r="G61" s="26"/>
      <c r="H61" s="27"/>
      <c r="I61" s="27"/>
      <c r="J61" s="27"/>
      <c r="K61" s="27"/>
      <c r="L61" s="26"/>
      <c r="M61" s="26"/>
      <c r="N61" s="27"/>
      <c r="O61" s="26"/>
      <c r="P61" s="26"/>
      <c r="Q61" s="27"/>
      <c r="R61" s="26"/>
      <c r="S61" s="2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47"/>
    </row>
    <row r="62" spans="1:48" x14ac:dyDescent="0.35">
      <c r="A62" s="24">
        <v>8</v>
      </c>
      <c r="B62" s="43" t="s">
        <v>152</v>
      </c>
      <c r="C62" s="26"/>
      <c r="D62" s="26"/>
      <c r="E62" s="27"/>
      <c r="F62" s="26"/>
      <c r="G62" s="26"/>
      <c r="H62" s="27"/>
      <c r="I62" s="27"/>
      <c r="J62" s="27"/>
      <c r="K62" s="27"/>
      <c r="L62" s="26"/>
      <c r="M62" s="26"/>
      <c r="N62" s="27"/>
      <c r="O62" s="26"/>
      <c r="P62" s="26"/>
      <c r="Q62" s="27"/>
      <c r="R62" s="26"/>
      <c r="S62" s="2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47"/>
    </row>
    <row r="63" spans="1:48" x14ac:dyDescent="0.35">
      <c r="A63" s="24">
        <v>9</v>
      </c>
      <c r="B63" s="43" t="s">
        <v>153</v>
      </c>
      <c r="C63" s="26"/>
      <c r="D63" s="26"/>
      <c r="E63" s="27"/>
      <c r="F63" s="26"/>
      <c r="G63" s="26"/>
      <c r="H63" s="27"/>
      <c r="I63" s="27"/>
      <c r="J63" s="27"/>
      <c r="K63" s="27"/>
      <c r="L63" s="26"/>
      <c r="M63" s="26"/>
      <c r="N63" s="27"/>
      <c r="O63" s="26"/>
      <c r="P63" s="26"/>
      <c r="Q63" s="27"/>
      <c r="R63" s="26"/>
      <c r="S63" s="2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47"/>
    </row>
    <row r="64" spans="1:48" x14ac:dyDescent="0.35">
      <c r="A64" s="24">
        <v>10</v>
      </c>
      <c r="B64" s="43" t="s">
        <v>154</v>
      </c>
      <c r="C64" s="26"/>
      <c r="D64" s="26"/>
      <c r="E64" s="27"/>
      <c r="F64" s="26"/>
      <c r="G64" s="26"/>
      <c r="H64" s="27"/>
      <c r="I64" s="27"/>
      <c r="J64" s="27"/>
      <c r="K64" s="27"/>
      <c r="L64" s="26"/>
      <c r="M64" s="26"/>
      <c r="N64" s="27"/>
      <c r="O64" s="26"/>
      <c r="P64" s="26"/>
      <c r="Q64" s="27"/>
      <c r="R64" s="26"/>
      <c r="S64" s="26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47"/>
    </row>
    <row r="65" spans="1:48" x14ac:dyDescent="0.35">
      <c r="A65" s="24">
        <v>11</v>
      </c>
      <c r="B65" s="43" t="s">
        <v>155</v>
      </c>
      <c r="C65" s="26"/>
      <c r="D65" s="26"/>
      <c r="E65" s="27"/>
      <c r="F65" s="26"/>
      <c r="G65" s="26"/>
      <c r="H65" s="27"/>
      <c r="I65" s="27"/>
      <c r="J65" s="27"/>
      <c r="K65" s="27"/>
      <c r="L65" s="26"/>
      <c r="M65" s="26"/>
      <c r="N65" s="27"/>
      <c r="O65" s="26"/>
      <c r="P65" s="26"/>
      <c r="Q65" s="27"/>
      <c r="R65" s="26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47"/>
    </row>
    <row r="66" spans="1:48" x14ac:dyDescent="0.35">
      <c r="A66" s="49"/>
      <c r="B66" s="38" t="s">
        <v>78</v>
      </c>
      <c r="C66" s="50"/>
      <c r="D66" s="50"/>
      <c r="E66" s="51"/>
      <c r="F66" s="50"/>
      <c r="G66" s="50"/>
      <c r="H66" s="51"/>
      <c r="I66" s="51"/>
      <c r="J66" s="51"/>
      <c r="K66" s="51"/>
      <c r="L66" s="50"/>
      <c r="M66" s="50"/>
      <c r="N66" s="51"/>
      <c r="O66" s="50"/>
      <c r="P66" s="50"/>
      <c r="Q66" s="51"/>
      <c r="R66" s="50"/>
      <c r="S66" s="50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47"/>
    </row>
    <row r="67" spans="1:48" x14ac:dyDescent="0.35">
      <c r="A67" s="24">
        <v>1</v>
      </c>
      <c r="B67" s="43" t="s">
        <v>145</v>
      </c>
      <c r="C67" s="26"/>
      <c r="D67" s="26"/>
      <c r="E67" s="27"/>
      <c r="F67" s="26"/>
      <c r="G67" s="26"/>
      <c r="H67" s="27"/>
      <c r="I67" s="27"/>
      <c r="J67" s="27"/>
      <c r="K67" s="27"/>
      <c r="L67" s="26"/>
      <c r="M67" s="26"/>
      <c r="N67" s="27"/>
      <c r="O67" s="26"/>
      <c r="P67" s="26"/>
      <c r="Q67" s="27"/>
      <c r="R67" s="26"/>
      <c r="S67" s="2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47"/>
    </row>
    <row r="68" spans="1:48" x14ac:dyDescent="0.35">
      <c r="A68" s="24">
        <v>2</v>
      </c>
      <c r="B68" s="43" t="s">
        <v>146</v>
      </c>
      <c r="C68" s="26"/>
      <c r="D68" s="26"/>
      <c r="E68" s="27"/>
      <c r="F68" s="26"/>
      <c r="G68" s="26"/>
      <c r="H68" s="27"/>
      <c r="I68" s="27"/>
      <c r="J68" s="27"/>
      <c r="K68" s="27"/>
      <c r="L68" s="26"/>
      <c r="M68" s="26"/>
      <c r="N68" s="27"/>
      <c r="O68" s="26"/>
      <c r="P68" s="26"/>
      <c r="Q68" s="27"/>
      <c r="R68" s="26"/>
      <c r="S68" s="2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47"/>
    </row>
    <row r="69" spans="1:48" x14ac:dyDescent="0.35">
      <c r="A69" s="24">
        <v>3</v>
      </c>
      <c r="B69" s="43" t="s">
        <v>147</v>
      </c>
      <c r="C69" s="26"/>
      <c r="D69" s="26"/>
      <c r="E69" s="27"/>
      <c r="F69" s="26"/>
      <c r="G69" s="26"/>
      <c r="H69" s="27"/>
      <c r="I69" s="27"/>
      <c r="J69" s="27"/>
      <c r="K69" s="27"/>
      <c r="L69" s="26"/>
      <c r="M69" s="26"/>
      <c r="N69" s="27"/>
      <c r="O69" s="26"/>
      <c r="P69" s="26"/>
      <c r="Q69" s="27"/>
      <c r="R69" s="26"/>
      <c r="S69" s="2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47"/>
    </row>
    <row r="70" spans="1:48" x14ac:dyDescent="0.35">
      <c r="A70" s="24">
        <v>4</v>
      </c>
      <c r="B70" s="43" t="s">
        <v>148</v>
      </c>
      <c r="C70" s="26"/>
      <c r="D70" s="26"/>
      <c r="E70" s="27"/>
      <c r="F70" s="26"/>
      <c r="G70" s="26"/>
      <c r="H70" s="27"/>
      <c r="I70" s="27"/>
      <c r="J70" s="27"/>
      <c r="K70" s="27"/>
      <c r="L70" s="26"/>
      <c r="M70" s="26"/>
      <c r="N70" s="27"/>
      <c r="O70" s="26"/>
      <c r="P70" s="26"/>
      <c r="Q70" s="27"/>
      <c r="R70" s="26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47"/>
    </row>
    <row r="71" spans="1:48" x14ac:dyDescent="0.35">
      <c r="A71" s="24">
        <v>5</v>
      </c>
      <c r="B71" s="43" t="s">
        <v>149</v>
      </c>
      <c r="C71" s="26"/>
      <c r="D71" s="26"/>
      <c r="E71" s="27"/>
      <c r="F71" s="26"/>
      <c r="G71" s="26"/>
      <c r="H71" s="27"/>
      <c r="I71" s="27"/>
      <c r="J71" s="27"/>
      <c r="K71" s="27"/>
      <c r="L71" s="26"/>
      <c r="M71" s="26"/>
      <c r="N71" s="27"/>
      <c r="O71" s="26"/>
      <c r="P71" s="26"/>
      <c r="Q71" s="27"/>
      <c r="R71" s="26"/>
      <c r="S71" s="2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47"/>
    </row>
    <row r="72" spans="1:48" x14ac:dyDescent="0.35">
      <c r="A72" s="24">
        <v>6</v>
      </c>
      <c r="B72" s="43" t="s">
        <v>150</v>
      </c>
      <c r="C72" s="26"/>
      <c r="D72" s="26"/>
      <c r="E72" s="27"/>
      <c r="F72" s="26"/>
      <c r="G72" s="26"/>
      <c r="H72" s="27"/>
      <c r="I72" s="27"/>
      <c r="J72" s="27"/>
      <c r="K72" s="27"/>
      <c r="L72" s="26"/>
      <c r="M72" s="26"/>
      <c r="N72" s="27"/>
      <c r="O72" s="26"/>
      <c r="P72" s="26"/>
      <c r="Q72" s="27"/>
      <c r="R72" s="26"/>
      <c r="S72" s="26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47"/>
    </row>
    <row r="73" spans="1:48" x14ac:dyDescent="0.35">
      <c r="A73" s="24">
        <v>7</v>
      </c>
      <c r="B73" s="43" t="s">
        <v>151</v>
      </c>
      <c r="C73" s="26"/>
      <c r="D73" s="26"/>
      <c r="E73" s="27"/>
      <c r="F73" s="26"/>
      <c r="G73" s="26"/>
      <c r="H73" s="27"/>
      <c r="I73" s="27"/>
      <c r="J73" s="27"/>
      <c r="K73" s="27"/>
      <c r="L73" s="26"/>
      <c r="M73" s="26"/>
      <c r="N73" s="27"/>
      <c r="O73" s="26"/>
      <c r="P73" s="26"/>
      <c r="Q73" s="27"/>
      <c r="R73" s="26"/>
      <c r="S73" s="2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47"/>
    </row>
    <row r="74" spans="1:48" x14ac:dyDescent="0.35">
      <c r="A74" s="24">
        <v>8</v>
      </c>
      <c r="B74" s="43" t="s">
        <v>152</v>
      </c>
      <c r="C74" s="26"/>
      <c r="D74" s="26"/>
      <c r="E74" s="27"/>
      <c r="F74" s="26"/>
      <c r="G74" s="26"/>
      <c r="H74" s="27"/>
      <c r="I74" s="27"/>
      <c r="J74" s="27"/>
      <c r="K74" s="27"/>
      <c r="L74" s="26"/>
      <c r="M74" s="26"/>
      <c r="N74" s="27"/>
      <c r="O74" s="26"/>
      <c r="P74" s="26"/>
      <c r="Q74" s="27"/>
      <c r="R74" s="26"/>
      <c r="S74" s="26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47"/>
    </row>
    <row r="75" spans="1:48" x14ac:dyDescent="0.35">
      <c r="A75" s="24">
        <v>9</v>
      </c>
      <c r="B75" s="43" t="s">
        <v>153</v>
      </c>
      <c r="C75" s="26"/>
      <c r="D75" s="26"/>
      <c r="E75" s="27"/>
      <c r="F75" s="26"/>
      <c r="G75" s="26"/>
      <c r="H75" s="27"/>
      <c r="I75" s="27"/>
      <c r="J75" s="27"/>
      <c r="K75" s="27"/>
      <c r="L75" s="26"/>
      <c r="M75" s="26"/>
      <c r="N75" s="27"/>
      <c r="O75" s="26"/>
      <c r="P75" s="26"/>
      <c r="Q75" s="27"/>
      <c r="R75" s="26"/>
      <c r="S75" s="2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47"/>
    </row>
    <row r="76" spans="1:48" x14ac:dyDescent="0.35">
      <c r="A76" s="24">
        <v>10</v>
      </c>
      <c r="B76" s="43" t="s">
        <v>154</v>
      </c>
      <c r="C76" s="26"/>
      <c r="D76" s="26"/>
      <c r="E76" s="27"/>
      <c r="F76" s="26"/>
      <c r="G76" s="26"/>
      <c r="H76" s="27"/>
      <c r="I76" s="27"/>
      <c r="J76" s="27"/>
      <c r="K76" s="27"/>
      <c r="L76" s="26"/>
      <c r="M76" s="26"/>
      <c r="N76" s="27"/>
      <c r="O76" s="26"/>
      <c r="P76" s="26"/>
      <c r="Q76" s="27"/>
      <c r="R76" s="26"/>
      <c r="S76" s="26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47"/>
    </row>
    <row r="77" spans="1:48" x14ac:dyDescent="0.35">
      <c r="A77" s="24">
        <v>11</v>
      </c>
      <c r="B77" s="43" t="s">
        <v>155</v>
      </c>
      <c r="C77" s="26"/>
      <c r="D77" s="26"/>
      <c r="E77" s="27"/>
      <c r="F77" s="26"/>
      <c r="G77" s="26"/>
      <c r="H77" s="27"/>
      <c r="I77" s="27"/>
      <c r="J77" s="27"/>
      <c r="K77" s="27"/>
      <c r="L77" s="26"/>
      <c r="M77" s="26"/>
      <c r="N77" s="27"/>
      <c r="O77" s="26"/>
      <c r="P77" s="26"/>
      <c r="Q77" s="27"/>
      <c r="R77" s="26"/>
      <c r="S77" s="26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47"/>
    </row>
    <row r="78" spans="1:48" x14ac:dyDescent="0.35">
      <c r="A78" s="115" t="s">
        <v>5</v>
      </c>
      <c r="B78" s="116"/>
      <c r="C78" s="19">
        <v>38</v>
      </c>
      <c r="D78" s="19">
        <v>84</v>
      </c>
      <c r="E78" s="19">
        <v>102</v>
      </c>
      <c r="F78" s="19">
        <v>89</v>
      </c>
      <c r="G78" s="19">
        <v>88</v>
      </c>
      <c r="H78" s="19">
        <v>63</v>
      </c>
      <c r="I78" s="19">
        <v>41</v>
      </c>
      <c r="J78" s="19">
        <v>30</v>
      </c>
      <c r="K78" s="19">
        <v>23</v>
      </c>
      <c r="L78" s="19">
        <v>23</v>
      </c>
      <c r="M78" s="19">
        <v>10</v>
      </c>
      <c r="N78" s="19">
        <v>18</v>
      </c>
      <c r="O78" s="19">
        <v>14</v>
      </c>
      <c r="P78" s="19">
        <v>17</v>
      </c>
      <c r="Q78" s="19">
        <v>6</v>
      </c>
      <c r="R78" s="19">
        <v>6</v>
      </c>
      <c r="S78" s="19">
        <v>5</v>
      </c>
      <c r="T78" s="19">
        <v>9</v>
      </c>
      <c r="U78" s="19">
        <v>3</v>
      </c>
      <c r="V78" s="19">
        <v>2</v>
      </c>
      <c r="W78" s="19">
        <v>5</v>
      </c>
      <c r="X78" s="19">
        <v>4</v>
      </c>
      <c r="Y78" s="19">
        <v>4</v>
      </c>
      <c r="Z78" s="19">
        <v>1</v>
      </c>
      <c r="AA78" s="19">
        <v>2</v>
      </c>
      <c r="AB78" s="19">
        <v>2</v>
      </c>
      <c r="AC78" s="19">
        <v>3</v>
      </c>
      <c r="AD78" s="19">
        <v>4</v>
      </c>
      <c r="AE78" s="19">
        <v>3</v>
      </c>
      <c r="AF78" s="19">
        <v>5</v>
      </c>
      <c r="AG78" s="19">
        <v>1</v>
      </c>
      <c r="AH78" s="19">
        <v>3</v>
      </c>
      <c r="AI78" s="19">
        <v>5</v>
      </c>
      <c r="AJ78" s="19">
        <v>11</v>
      </c>
      <c r="AK78" s="19">
        <v>1</v>
      </c>
      <c r="AL78" s="19">
        <v>3</v>
      </c>
      <c r="AM78" s="19">
        <v>2</v>
      </c>
      <c r="AN78" s="19">
        <v>1</v>
      </c>
      <c r="AO78" s="19">
        <v>1</v>
      </c>
      <c r="AP78" s="19">
        <v>3</v>
      </c>
      <c r="AQ78" s="19"/>
      <c r="AR78" s="19">
        <v>2</v>
      </c>
      <c r="AS78" s="19">
        <v>4</v>
      </c>
      <c r="AT78" s="19">
        <v>1</v>
      </c>
      <c r="AU78" s="19">
        <v>3</v>
      </c>
      <c r="AV78" s="90">
        <f>SUM(C78:AU78)</f>
        <v>745</v>
      </c>
    </row>
    <row r="79" spans="1:48" ht="9" customHeight="1" x14ac:dyDescent="0.35"/>
    <row r="80" spans="1:48" x14ac:dyDescent="0.35">
      <c r="A80" s="2" t="s">
        <v>167</v>
      </c>
    </row>
    <row r="81" spans="2:2" x14ac:dyDescent="0.35">
      <c r="B81" s="8" t="s">
        <v>166</v>
      </c>
    </row>
  </sheetData>
  <mergeCells count="5">
    <mergeCell ref="A78:B78"/>
    <mergeCell ref="C4:AU4"/>
    <mergeCell ref="AV4:AV5"/>
    <mergeCell ref="A4:A5"/>
    <mergeCell ref="B4:B5"/>
  </mergeCells>
  <printOptions horizontalCentered="1"/>
  <pageMargins left="0.25" right="0.25" top="0.75" bottom="0.75" header="0.3" footer="0.3"/>
  <pageSetup paperSize="9" scale="26" firstPageNumber="194" orientation="landscape" verticalDpi="300" r:id="rId1"/>
  <headerFooter alignWithMargins="0">
    <oddHeader>&amp;R&amp;16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J37"/>
  <sheetViews>
    <sheetView view="pageLayout" zoomScale="140" zoomScaleNormal="120" zoomScalePageLayoutView="140" workbookViewId="0">
      <selection activeCell="D9" sqref="D9"/>
    </sheetView>
  </sheetViews>
  <sheetFormatPr defaultRowHeight="18.75" x14ac:dyDescent="0.3"/>
  <cols>
    <col min="1" max="1" width="4.42578125" style="1" customWidth="1"/>
    <col min="2" max="2" width="21.7109375" style="1" customWidth="1"/>
    <col min="3" max="3" width="15.140625" style="1" customWidth="1"/>
    <col min="4" max="4" width="14.42578125" style="1" customWidth="1"/>
    <col min="5" max="5" width="11.42578125" style="1" customWidth="1"/>
    <col min="6" max="6" width="11.28515625" style="1" customWidth="1"/>
    <col min="7" max="7" width="14.140625" style="1" customWidth="1"/>
    <col min="8" max="8" width="14.42578125" style="1" customWidth="1"/>
    <col min="9" max="9" width="12.140625" style="1" customWidth="1"/>
    <col min="10" max="10" width="10.7109375" style="1" customWidth="1"/>
    <col min="11" max="16384" width="9.140625" style="1"/>
  </cols>
  <sheetData>
    <row r="1" spans="1:10" x14ac:dyDescent="0.3">
      <c r="A1" s="28" t="s">
        <v>124</v>
      </c>
    </row>
    <row r="2" spans="1:10" ht="23.25" customHeight="1" x14ac:dyDescent="0.3">
      <c r="C2" s="29"/>
    </row>
    <row r="3" spans="1:10" ht="18" customHeight="1" x14ac:dyDescent="0.3">
      <c r="A3" s="124" t="s">
        <v>0</v>
      </c>
      <c r="B3" s="129" t="s">
        <v>23</v>
      </c>
      <c r="C3" s="131" t="s">
        <v>45</v>
      </c>
      <c r="D3" s="100" t="s">
        <v>46</v>
      </c>
      <c r="E3" s="100"/>
      <c r="F3" s="100"/>
      <c r="G3" s="100"/>
      <c r="H3" s="100"/>
      <c r="I3" s="100"/>
      <c r="J3" s="100"/>
    </row>
    <row r="4" spans="1:10" ht="16.5" customHeight="1" x14ac:dyDescent="0.3">
      <c r="A4" s="124"/>
      <c r="B4" s="130"/>
      <c r="C4" s="131"/>
      <c r="D4" s="54" t="s">
        <v>47</v>
      </c>
      <c r="E4" s="38" t="s">
        <v>48</v>
      </c>
      <c r="F4" s="54" t="s">
        <v>49</v>
      </c>
      <c r="G4" s="38" t="s">
        <v>50</v>
      </c>
      <c r="H4" s="54" t="s">
        <v>51</v>
      </c>
      <c r="I4" s="38" t="s">
        <v>68</v>
      </c>
      <c r="J4" s="36" t="s">
        <v>17</v>
      </c>
    </row>
    <row r="5" spans="1:10" x14ac:dyDescent="0.3">
      <c r="A5" s="124">
        <v>1</v>
      </c>
      <c r="B5" s="125" t="s">
        <v>145</v>
      </c>
      <c r="C5" s="84" t="s">
        <v>14</v>
      </c>
      <c r="D5" s="85"/>
      <c r="E5" s="85"/>
      <c r="F5" s="85"/>
      <c r="G5" s="85"/>
      <c r="H5" s="85"/>
      <c r="I5" s="85"/>
      <c r="J5" s="85"/>
    </row>
    <row r="6" spans="1:10" x14ac:dyDescent="0.3">
      <c r="A6" s="124"/>
      <c r="B6" s="126"/>
      <c r="C6" s="86" t="s">
        <v>61</v>
      </c>
      <c r="D6" s="85"/>
      <c r="E6" s="85"/>
      <c r="F6" s="85"/>
      <c r="G6" s="85"/>
      <c r="H6" s="85"/>
      <c r="I6" s="85"/>
      <c r="J6" s="85"/>
    </row>
    <row r="7" spans="1:10" x14ac:dyDescent="0.3">
      <c r="A7" s="124"/>
      <c r="B7" s="127"/>
      <c r="C7" s="86" t="s">
        <v>62</v>
      </c>
      <c r="D7" s="85"/>
      <c r="E7" s="85"/>
      <c r="F7" s="85"/>
      <c r="G7" s="85"/>
      <c r="H7" s="85"/>
      <c r="I7" s="85"/>
      <c r="J7" s="85"/>
    </row>
    <row r="8" spans="1:10" x14ac:dyDescent="0.3">
      <c r="A8" s="128">
        <v>2</v>
      </c>
      <c r="B8" s="125" t="s">
        <v>146</v>
      </c>
      <c r="C8" s="84" t="s">
        <v>14</v>
      </c>
      <c r="D8" s="85"/>
      <c r="E8" s="85"/>
      <c r="F8" s="85"/>
      <c r="G8" s="85"/>
      <c r="H8" s="85"/>
      <c r="I8" s="85"/>
      <c r="J8" s="85"/>
    </row>
    <row r="9" spans="1:10" x14ac:dyDescent="0.3">
      <c r="A9" s="128"/>
      <c r="B9" s="126"/>
      <c r="C9" s="86" t="s">
        <v>61</v>
      </c>
      <c r="D9" s="85"/>
      <c r="E9" s="85"/>
      <c r="F9" s="85"/>
      <c r="G9" s="85"/>
      <c r="H9" s="85"/>
      <c r="I9" s="85"/>
      <c r="J9" s="85"/>
    </row>
    <row r="10" spans="1:10" x14ac:dyDescent="0.3">
      <c r="A10" s="128"/>
      <c r="B10" s="127"/>
      <c r="C10" s="86" t="s">
        <v>62</v>
      </c>
      <c r="D10" s="85"/>
      <c r="E10" s="85"/>
      <c r="F10" s="85"/>
      <c r="G10" s="85"/>
      <c r="H10" s="85"/>
      <c r="I10" s="85"/>
      <c r="J10" s="85"/>
    </row>
    <row r="11" spans="1:10" x14ac:dyDescent="0.3">
      <c r="A11" s="128">
        <v>3</v>
      </c>
      <c r="B11" s="125" t="s">
        <v>147</v>
      </c>
      <c r="C11" s="84" t="s">
        <v>14</v>
      </c>
      <c r="D11" s="85"/>
      <c r="E11" s="85"/>
      <c r="F11" s="85"/>
      <c r="G11" s="85"/>
      <c r="H11" s="85"/>
      <c r="I11" s="85"/>
      <c r="J11" s="85"/>
    </row>
    <row r="12" spans="1:10" x14ac:dyDescent="0.3">
      <c r="A12" s="128"/>
      <c r="B12" s="126"/>
      <c r="C12" s="86" t="s">
        <v>61</v>
      </c>
      <c r="D12" s="85"/>
      <c r="E12" s="85"/>
      <c r="F12" s="85"/>
      <c r="G12" s="85"/>
      <c r="H12" s="85"/>
      <c r="I12" s="85"/>
      <c r="J12" s="85"/>
    </row>
    <row r="13" spans="1:10" x14ac:dyDescent="0.3">
      <c r="A13" s="128"/>
      <c r="B13" s="127"/>
      <c r="C13" s="86" t="s">
        <v>62</v>
      </c>
      <c r="D13" s="85"/>
      <c r="E13" s="85"/>
      <c r="F13" s="85"/>
      <c r="G13" s="85"/>
      <c r="H13" s="85"/>
      <c r="I13" s="85"/>
      <c r="J13" s="85"/>
    </row>
    <row r="14" spans="1:10" x14ac:dyDescent="0.3">
      <c r="A14" s="128">
        <v>4</v>
      </c>
      <c r="B14" s="125" t="s">
        <v>148</v>
      </c>
      <c r="C14" s="84" t="s">
        <v>14</v>
      </c>
      <c r="D14" s="85"/>
      <c r="E14" s="85"/>
      <c r="F14" s="85"/>
      <c r="G14" s="85"/>
      <c r="H14" s="85"/>
      <c r="I14" s="85"/>
      <c r="J14" s="85"/>
    </row>
    <row r="15" spans="1:10" x14ac:dyDescent="0.3">
      <c r="A15" s="128"/>
      <c r="B15" s="126"/>
      <c r="C15" s="86" t="s">
        <v>61</v>
      </c>
      <c r="D15" s="85"/>
      <c r="E15" s="85"/>
      <c r="F15" s="85"/>
      <c r="G15" s="85"/>
      <c r="H15" s="85"/>
      <c r="I15" s="85"/>
      <c r="J15" s="85"/>
    </row>
    <row r="16" spans="1:10" x14ac:dyDescent="0.3">
      <c r="A16" s="128"/>
      <c r="B16" s="127"/>
      <c r="C16" s="86" t="s">
        <v>62</v>
      </c>
      <c r="D16" s="85"/>
      <c r="E16" s="85"/>
      <c r="F16" s="85"/>
      <c r="G16" s="85"/>
      <c r="H16" s="85"/>
      <c r="I16" s="85"/>
      <c r="J16" s="85"/>
    </row>
    <row r="17" spans="1:10" x14ac:dyDescent="0.3">
      <c r="A17" s="128">
        <v>5</v>
      </c>
      <c r="B17" s="125" t="s">
        <v>149</v>
      </c>
      <c r="C17" s="84" t="s">
        <v>14</v>
      </c>
      <c r="D17" s="85"/>
      <c r="E17" s="85"/>
      <c r="F17" s="85"/>
      <c r="G17" s="85"/>
      <c r="H17" s="85"/>
      <c r="I17" s="85"/>
      <c r="J17" s="85"/>
    </row>
    <row r="18" spans="1:10" x14ac:dyDescent="0.3">
      <c r="A18" s="128"/>
      <c r="B18" s="126"/>
      <c r="C18" s="86" t="s">
        <v>61</v>
      </c>
      <c r="D18" s="85"/>
      <c r="E18" s="85"/>
      <c r="F18" s="85"/>
      <c r="G18" s="85"/>
      <c r="H18" s="85"/>
      <c r="I18" s="85"/>
      <c r="J18" s="85"/>
    </row>
    <row r="19" spans="1:10" x14ac:dyDescent="0.3">
      <c r="A19" s="128"/>
      <c r="B19" s="127"/>
      <c r="C19" s="86" t="s">
        <v>62</v>
      </c>
      <c r="D19" s="85"/>
      <c r="E19" s="85"/>
      <c r="F19" s="85"/>
      <c r="G19" s="85"/>
      <c r="H19" s="85"/>
      <c r="I19" s="85"/>
      <c r="J19" s="85"/>
    </row>
    <row r="20" spans="1:10" x14ac:dyDescent="0.3">
      <c r="A20" s="128">
        <v>6</v>
      </c>
      <c r="B20" s="125" t="s">
        <v>150</v>
      </c>
      <c r="C20" s="84" t="s">
        <v>14</v>
      </c>
      <c r="D20" s="85"/>
      <c r="E20" s="85"/>
      <c r="F20" s="85"/>
      <c r="G20" s="85"/>
      <c r="H20" s="85"/>
      <c r="I20" s="85"/>
      <c r="J20" s="85"/>
    </row>
    <row r="21" spans="1:10" x14ac:dyDescent="0.3">
      <c r="A21" s="128"/>
      <c r="B21" s="126"/>
      <c r="C21" s="86" t="s">
        <v>61</v>
      </c>
      <c r="D21" s="85"/>
      <c r="E21" s="85"/>
      <c r="F21" s="85"/>
      <c r="G21" s="85"/>
      <c r="H21" s="85"/>
      <c r="I21" s="85"/>
      <c r="J21" s="85"/>
    </row>
    <row r="22" spans="1:10" x14ac:dyDescent="0.3">
      <c r="A22" s="128"/>
      <c r="B22" s="127"/>
      <c r="C22" s="86" t="s">
        <v>62</v>
      </c>
      <c r="D22" s="85"/>
      <c r="E22" s="85"/>
      <c r="F22" s="85"/>
      <c r="G22" s="85"/>
      <c r="H22" s="85"/>
      <c r="I22" s="85"/>
      <c r="J22" s="85"/>
    </row>
    <row r="23" spans="1:10" x14ac:dyDescent="0.3">
      <c r="A23" s="128">
        <v>7</v>
      </c>
      <c r="B23" s="125" t="s">
        <v>151</v>
      </c>
      <c r="C23" s="84" t="s">
        <v>14</v>
      </c>
      <c r="D23" s="85"/>
      <c r="E23" s="85"/>
      <c r="F23" s="85"/>
      <c r="G23" s="85"/>
      <c r="H23" s="85"/>
      <c r="I23" s="85"/>
      <c r="J23" s="85"/>
    </row>
    <row r="24" spans="1:10" x14ac:dyDescent="0.3">
      <c r="A24" s="128"/>
      <c r="B24" s="126"/>
      <c r="C24" s="86" t="s">
        <v>61</v>
      </c>
      <c r="D24" s="85"/>
      <c r="E24" s="85"/>
      <c r="F24" s="85"/>
      <c r="G24" s="85"/>
      <c r="H24" s="85"/>
      <c r="I24" s="85"/>
      <c r="J24" s="85"/>
    </row>
    <row r="25" spans="1:10" x14ac:dyDescent="0.3">
      <c r="A25" s="128"/>
      <c r="B25" s="127"/>
      <c r="C25" s="86" t="s">
        <v>62</v>
      </c>
      <c r="D25" s="85"/>
      <c r="E25" s="85"/>
      <c r="F25" s="85"/>
      <c r="G25" s="85"/>
      <c r="H25" s="85"/>
      <c r="I25" s="85"/>
      <c r="J25" s="85"/>
    </row>
    <row r="26" spans="1:10" x14ac:dyDescent="0.3">
      <c r="A26" s="128">
        <v>8</v>
      </c>
      <c r="B26" s="125" t="s">
        <v>152</v>
      </c>
      <c r="C26" s="84" t="s">
        <v>14</v>
      </c>
      <c r="D26" s="85"/>
      <c r="E26" s="85"/>
      <c r="F26" s="85"/>
      <c r="G26" s="85"/>
      <c r="H26" s="85"/>
      <c r="I26" s="85"/>
      <c r="J26" s="85"/>
    </row>
    <row r="27" spans="1:10" x14ac:dyDescent="0.3">
      <c r="A27" s="128"/>
      <c r="B27" s="126"/>
      <c r="C27" s="86" t="s">
        <v>61</v>
      </c>
      <c r="D27" s="85"/>
      <c r="E27" s="85"/>
      <c r="F27" s="85"/>
      <c r="G27" s="85"/>
      <c r="H27" s="85"/>
      <c r="I27" s="85"/>
      <c r="J27" s="85"/>
    </row>
    <row r="28" spans="1:10" x14ac:dyDescent="0.3">
      <c r="A28" s="128"/>
      <c r="B28" s="127"/>
      <c r="C28" s="86" t="s">
        <v>62</v>
      </c>
      <c r="D28" s="85"/>
      <c r="E28" s="85"/>
      <c r="F28" s="85"/>
      <c r="G28" s="85"/>
      <c r="H28" s="85"/>
      <c r="I28" s="85"/>
      <c r="J28" s="85"/>
    </row>
    <row r="29" spans="1:10" x14ac:dyDescent="0.3">
      <c r="A29" s="128">
        <v>9</v>
      </c>
      <c r="B29" s="125" t="s">
        <v>153</v>
      </c>
      <c r="C29" s="84" t="s">
        <v>14</v>
      </c>
      <c r="D29" s="85"/>
      <c r="E29" s="85"/>
      <c r="F29" s="85"/>
      <c r="G29" s="85"/>
      <c r="H29" s="85"/>
      <c r="I29" s="85"/>
      <c r="J29" s="85"/>
    </row>
    <row r="30" spans="1:10" x14ac:dyDescent="0.3">
      <c r="A30" s="128"/>
      <c r="B30" s="126"/>
      <c r="C30" s="86" t="s">
        <v>61</v>
      </c>
      <c r="D30" s="85"/>
      <c r="E30" s="85"/>
      <c r="F30" s="85"/>
      <c r="G30" s="85"/>
      <c r="H30" s="85"/>
      <c r="I30" s="85"/>
      <c r="J30" s="85"/>
    </row>
    <row r="31" spans="1:10" x14ac:dyDescent="0.3">
      <c r="A31" s="128"/>
      <c r="B31" s="127"/>
      <c r="C31" s="86" t="s">
        <v>62</v>
      </c>
      <c r="D31" s="85"/>
      <c r="E31" s="85"/>
      <c r="F31" s="85"/>
      <c r="G31" s="85"/>
      <c r="H31" s="85"/>
      <c r="I31" s="85"/>
      <c r="J31" s="85"/>
    </row>
    <row r="32" spans="1:10" x14ac:dyDescent="0.3">
      <c r="A32" s="128">
        <v>10</v>
      </c>
      <c r="B32" s="125" t="s">
        <v>154</v>
      </c>
      <c r="C32" s="84" t="s">
        <v>14</v>
      </c>
      <c r="D32" s="85"/>
      <c r="E32" s="85"/>
      <c r="F32" s="85"/>
      <c r="G32" s="85"/>
      <c r="H32" s="85"/>
      <c r="I32" s="85"/>
      <c r="J32" s="85"/>
    </row>
    <row r="33" spans="1:10" x14ac:dyDescent="0.3">
      <c r="A33" s="128"/>
      <c r="B33" s="126"/>
      <c r="C33" s="86" t="s">
        <v>61</v>
      </c>
      <c r="D33" s="85"/>
      <c r="E33" s="85"/>
      <c r="F33" s="85"/>
      <c r="G33" s="85"/>
      <c r="H33" s="85"/>
      <c r="I33" s="85"/>
      <c r="J33" s="85"/>
    </row>
    <row r="34" spans="1:10" x14ac:dyDescent="0.3">
      <c r="A34" s="128"/>
      <c r="B34" s="127"/>
      <c r="C34" s="86" t="s">
        <v>62</v>
      </c>
      <c r="D34" s="85"/>
      <c r="E34" s="85"/>
      <c r="F34" s="85"/>
      <c r="G34" s="85"/>
      <c r="H34" s="85"/>
      <c r="I34" s="85"/>
      <c r="J34" s="85"/>
    </row>
    <row r="35" spans="1:10" ht="18" customHeight="1" x14ac:dyDescent="0.3">
      <c r="A35" s="128">
        <v>11</v>
      </c>
      <c r="B35" s="125" t="s">
        <v>155</v>
      </c>
      <c r="C35" s="84" t="s">
        <v>14</v>
      </c>
      <c r="D35" s="85"/>
      <c r="E35" s="85"/>
      <c r="F35" s="85"/>
      <c r="G35" s="85"/>
      <c r="H35" s="85"/>
      <c r="I35" s="85"/>
      <c r="J35" s="85"/>
    </row>
    <row r="36" spans="1:10" ht="21" customHeight="1" x14ac:dyDescent="0.3">
      <c r="A36" s="128"/>
      <c r="B36" s="126"/>
      <c r="C36" s="86" t="s">
        <v>61</v>
      </c>
      <c r="D36" s="85"/>
      <c r="E36" s="85"/>
      <c r="F36" s="85"/>
      <c r="G36" s="85"/>
      <c r="H36" s="85"/>
      <c r="I36" s="85"/>
      <c r="J36" s="85"/>
    </row>
    <row r="37" spans="1:10" ht="22.5" customHeight="1" x14ac:dyDescent="0.3">
      <c r="A37" s="128"/>
      <c r="B37" s="127"/>
      <c r="C37" s="86" t="s">
        <v>62</v>
      </c>
      <c r="D37" s="85"/>
      <c r="E37" s="85"/>
      <c r="F37" s="85"/>
      <c r="G37" s="85"/>
      <c r="H37" s="85"/>
      <c r="I37" s="85"/>
      <c r="J37" s="85"/>
    </row>
  </sheetData>
  <mergeCells count="26">
    <mergeCell ref="B3:B4"/>
    <mergeCell ref="C3:C4"/>
    <mergeCell ref="D3:J3"/>
    <mergeCell ref="B26:B28"/>
    <mergeCell ref="B29:B31"/>
    <mergeCell ref="B5:B7"/>
    <mergeCell ref="B8:B10"/>
    <mergeCell ref="B11:B13"/>
    <mergeCell ref="B14:B16"/>
    <mergeCell ref="B17:B19"/>
    <mergeCell ref="A3:A4"/>
    <mergeCell ref="B35:B37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B20:B22"/>
    <mergeCell ref="B23:B25"/>
    <mergeCell ref="B32:B3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&amp;L&amp;"TH SarabunPSK,ธรรมดา"ตารางที่      ข้อมูลการออกกลางคันของผู้เรียน (ต่อ)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X37"/>
  <sheetViews>
    <sheetView zoomScaleNormal="10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O14" sqref="O14"/>
    </sheetView>
  </sheetViews>
  <sheetFormatPr defaultRowHeight="18.75" x14ac:dyDescent="0.3"/>
  <cols>
    <col min="1" max="1" width="3.5703125" style="1" customWidth="1"/>
    <col min="2" max="2" width="18.5703125" style="1" customWidth="1"/>
    <col min="3" max="3" width="10.28515625" style="1" bestFit="1" customWidth="1"/>
    <col min="4" max="4" width="7.7109375" style="1" customWidth="1"/>
    <col min="5" max="5" width="6.140625" style="32" customWidth="1"/>
    <col min="6" max="6" width="5.42578125" style="32" customWidth="1"/>
    <col min="7" max="7" width="5.85546875" style="32" customWidth="1"/>
    <col min="8" max="8" width="5.140625" style="32" customWidth="1"/>
    <col min="9" max="9" width="5.28515625" style="32" customWidth="1"/>
    <col min="10" max="10" width="5.5703125" style="32" customWidth="1"/>
    <col min="11" max="11" width="8" style="32" customWidth="1"/>
    <col min="12" max="17" width="7.5703125" style="1" customWidth="1"/>
    <col min="18" max="18" width="6.7109375" style="1" customWidth="1"/>
    <col min="19" max="19" width="9.85546875" style="1" bestFit="1" customWidth="1"/>
    <col min="20" max="23" width="9.140625" style="1"/>
    <col min="24" max="24" width="9.28515625" style="1" bestFit="1" customWidth="1"/>
    <col min="25" max="16384" width="9.140625" style="1"/>
  </cols>
  <sheetData>
    <row r="1" spans="1:24" x14ac:dyDescent="0.3">
      <c r="A1" s="28" t="s">
        <v>125</v>
      </c>
    </row>
    <row r="2" spans="1:24" x14ac:dyDescent="0.3">
      <c r="C2" s="29"/>
    </row>
    <row r="3" spans="1:24" ht="22.5" customHeight="1" x14ac:dyDescent="0.3">
      <c r="A3" s="132" t="s">
        <v>0</v>
      </c>
      <c r="B3" s="132" t="s">
        <v>23</v>
      </c>
      <c r="C3" s="133" t="s">
        <v>45</v>
      </c>
      <c r="D3" s="134" t="s">
        <v>52</v>
      </c>
      <c r="E3" s="132" t="s">
        <v>63</v>
      </c>
      <c r="F3" s="132"/>
      <c r="G3" s="132"/>
      <c r="H3" s="132"/>
      <c r="I3" s="132"/>
      <c r="J3" s="132"/>
      <c r="K3" s="132"/>
      <c r="L3" s="132" t="s">
        <v>64</v>
      </c>
      <c r="M3" s="132"/>
      <c r="N3" s="132"/>
      <c r="O3" s="132"/>
      <c r="P3" s="132"/>
      <c r="Q3" s="132"/>
      <c r="R3" s="132"/>
      <c r="S3" s="132"/>
      <c r="T3" s="132" t="s">
        <v>65</v>
      </c>
      <c r="U3" s="132"/>
      <c r="V3" s="132"/>
      <c r="W3" s="132"/>
      <c r="X3" s="132"/>
    </row>
    <row r="4" spans="1:24" ht="65.25" customHeight="1" x14ac:dyDescent="0.3">
      <c r="A4" s="132"/>
      <c r="B4" s="128"/>
      <c r="C4" s="133"/>
      <c r="D4" s="134"/>
      <c r="E4" s="82" t="s">
        <v>54</v>
      </c>
      <c r="F4" s="82" t="s">
        <v>83</v>
      </c>
      <c r="G4" s="82" t="s">
        <v>84</v>
      </c>
      <c r="H4" s="82" t="s">
        <v>85</v>
      </c>
      <c r="I4" s="82" t="s">
        <v>68</v>
      </c>
      <c r="J4" s="82" t="s">
        <v>17</v>
      </c>
      <c r="K4" s="82" t="s">
        <v>53</v>
      </c>
      <c r="L4" s="82" t="s">
        <v>55</v>
      </c>
      <c r="M4" s="82" t="s">
        <v>83</v>
      </c>
      <c r="N4" s="82" t="s">
        <v>84</v>
      </c>
      <c r="O4" s="82" t="s">
        <v>85</v>
      </c>
      <c r="P4" s="82" t="s">
        <v>86</v>
      </c>
      <c r="Q4" s="87" t="s">
        <v>68</v>
      </c>
      <c r="R4" s="87" t="s">
        <v>17</v>
      </c>
      <c r="S4" s="87" t="s">
        <v>53</v>
      </c>
      <c r="T4" s="82" t="s">
        <v>87</v>
      </c>
      <c r="U4" s="87" t="s">
        <v>88</v>
      </c>
      <c r="V4" s="87" t="s">
        <v>68</v>
      </c>
      <c r="W4" s="87" t="s">
        <v>17</v>
      </c>
      <c r="X4" s="87" t="s">
        <v>53</v>
      </c>
    </row>
    <row r="5" spans="1:24" ht="18.75" customHeight="1" x14ac:dyDescent="0.3">
      <c r="A5" s="124">
        <v>1</v>
      </c>
      <c r="B5" s="125" t="s">
        <v>145</v>
      </c>
      <c r="C5" s="30" t="s">
        <v>14</v>
      </c>
      <c r="D5" s="14"/>
      <c r="E5" s="13"/>
      <c r="F5" s="13"/>
      <c r="G5" s="13"/>
      <c r="H5" s="13"/>
      <c r="I5" s="13"/>
      <c r="J5" s="7"/>
      <c r="K5" s="7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56"/>
      <c r="X5" s="33"/>
    </row>
    <row r="6" spans="1:24" x14ac:dyDescent="0.3">
      <c r="A6" s="124"/>
      <c r="B6" s="126"/>
      <c r="C6" s="31" t="s">
        <v>61</v>
      </c>
      <c r="D6" s="14"/>
      <c r="E6" s="34"/>
      <c r="F6" s="34"/>
      <c r="G6" s="34"/>
      <c r="H6" s="34"/>
      <c r="I6" s="34"/>
      <c r="J6" s="34"/>
      <c r="K6" s="34"/>
      <c r="L6" s="14"/>
      <c r="M6" s="14"/>
      <c r="N6" s="14"/>
      <c r="O6" s="14"/>
      <c r="P6" s="14"/>
      <c r="Q6" s="14"/>
      <c r="R6" s="14"/>
      <c r="S6" s="14"/>
      <c r="T6" s="33"/>
      <c r="U6" s="33"/>
      <c r="V6" s="33"/>
      <c r="W6" s="56"/>
      <c r="X6" s="33"/>
    </row>
    <row r="7" spans="1:24" x14ac:dyDescent="0.3">
      <c r="A7" s="124"/>
      <c r="B7" s="127"/>
      <c r="C7" s="31" t="s">
        <v>62</v>
      </c>
      <c r="D7" s="14"/>
      <c r="E7" s="34"/>
      <c r="F7" s="34"/>
      <c r="G7" s="34"/>
      <c r="H7" s="34"/>
      <c r="I7" s="34"/>
      <c r="J7" s="34"/>
      <c r="K7" s="34"/>
      <c r="L7" s="33"/>
      <c r="M7" s="33"/>
      <c r="N7" s="33"/>
      <c r="O7" s="33"/>
      <c r="P7" s="33"/>
      <c r="Q7" s="33"/>
      <c r="R7" s="33"/>
      <c r="S7" s="33"/>
      <c r="T7" s="14"/>
      <c r="U7" s="14"/>
      <c r="V7" s="14"/>
      <c r="W7" s="55"/>
      <c r="X7" s="14"/>
    </row>
    <row r="8" spans="1:24" x14ac:dyDescent="0.3">
      <c r="A8" s="124">
        <v>2</v>
      </c>
      <c r="B8" s="125" t="s">
        <v>146</v>
      </c>
      <c r="C8" s="30" t="s">
        <v>14</v>
      </c>
      <c r="D8" s="14"/>
      <c r="E8" s="13"/>
      <c r="F8" s="13"/>
      <c r="G8" s="13"/>
      <c r="H8" s="13"/>
      <c r="I8" s="13"/>
      <c r="J8" s="7"/>
      <c r="K8" s="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56"/>
      <c r="X8" s="33"/>
    </row>
    <row r="9" spans="1:24" x14ac:dyDescent="0.3">
      <c r="A9" s="124"/>
      <c r="B9" s="126"/>
      <c r="C9" s="31" t="s">
        <v>61</v>
      </c>
      <c r="D9" s="14"/>
      <c r="E9" s="34"/>
      <c r="F9" s="34"/>
      <c r="G9" s="34"/>
      <c r="H9" s="34"/>
      <c r="I9" s="34"/>
      <c r="J9" s="34"/>
      <c r="K9" s="34"/>
      <c r="L9" s="14"/>
      <c r="M9" s="14"/>
      <c r="N9" s="14"/>
      <c r="O9" s="14"/>
      <c r="P9" s="14"/>
      <c r="Q9" s="14"/>
      <c r="R9" s="14"/>
      <c r="S9" s="14"/>
      <c r="T9" s="33"/>
      <c r="U9" s="33"/>
      <c r="V9" s="33"/>
      <c r="W9" s="56"/>
      <c r="X9" s="33"/>
    </row>
    <row r="10" spans="1:24" x14ac:dyDescent="0.3">
      <c r="A10" s="124"/>
      <c r="B10" s="127"/>
      <c r="C10" s="31" t="s">
        <v>62</v>
      </c>
      <c r="D10" s="14"/>
      <c r="E10" s="34"/>
      <c r="F10" s="34"/>
      <c r="G10" s="34"/>
      <c r="H10" s="34"/>
      <c r="I10" s="34"/>
      <c r="J10" s="34"/>
      <c r="K10" s="34"/>
      <c r="L10" s="33"/>
      <c r="M10" s="33"/>
      <c r="N10" s="33"/>
      <c r="O10" s="33"/>
      <c r="P10" s="33"/>
      <c r="Q10" s="33"/>
      <c r="R10" s="33"/>
      <c r="S10" s="33"/>
      <c r="T10" s="14"/>
      <c r="U10" s="14"/>
      <c r="V10" s="14"/>
      <c r="W10" s="55"/>
      <c r="X10" s="14"/>
    </row>
    <row r="11" spans="1:24" ht="18.75" customHeight="1" x14ac:dyDescent="0.3">
      <c r="A11" s="124">
        <v>3</v>
      </c>
      <c r="B11" s="125" t="s">
        <v>147</v>
      </c>
      <c r="C11" s="30" t="s">
        <v>14</v>
      </c>
      <c r="D11" s="14"/>
      <c r="E11" s="13"/>
      <c r="F11" s="13"/>
      <c r="G11" s="13"/>
      <c r="H11" s="13"/>
      <c r="I11" s="13"/>
      <c r="J11" s="7"/>
      <c r="K11" s="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56"/>
      <c r="X11" s="33"/>
    </row>
    <row r="12" spans="1:24" x14ac:dyDescent="0.3">
      <c r="A12" s="124"/>
      <c r="B12" s="126"/>
      <c r="C12" s="31" t="s">
        <v>61</v>
      </c>
      <c r="D12" s="14"/>
      <c r="E12" s="34"/>
      <c r="F12" s="34"/>
      <c r="G12" s="34"/>
      <c r="H12" s="34"/>
      <c r="I12" s="34"/>
      <c r="J12" s="34"/>
      <c r="K12" s="34"/>
      <c r="L12" s="14"/>
      <c r="M12" s="14"/>
      <c r="N12" s="14"/>
      <c r="O12" s="14"/>
      <c r="P12" s="14"/>
      <c r="Q12" s="14"/>
      <c r="R12" s="14"/>
      <c r="S12" s="14"/>
      <c r="T12" s="33"/>
      <c r="U12" s="33"/>
      <c r="V12" s="33"/>
      <c r="W12" s="56"/>
      <c r="X12" s="33"/>
    </row>
    <row r="13" spans="1:24" x14ac:dyDescent="0.3">
      <c r="A13" s="124"/>
      <c r="B13" s="127"/>
      <c r="C13" s="31" t="s">
        <v>62</v>
      </c>
      <c r="D13" s="14"/>
      <c r="E13" s="34"/>
      <c r="F13" s="34"/>
      <c r="G13" s="34"/>
      <c r="H13" s="34"/>
      <c r="I13" s="34"/>
      <c r="J13" s="34"/>
      <c r="K13" s="34"/>
      <c r="L13" s="33"/>
      <c r="M13" s="33"/>
      <c r="N13" s="33"/>
      <c r="O13" s="33"/>
      <c r="P13" s="33"/>
      <c r="Q13" s="33"/>
      <c r="R13" s="33"/>
      <c r="S13" s="33"/>
      <c r="T13" s="14"/>
      <c r="U13" s="14">
        <v>3</v>
      </c>
      <c r="V13" s="14">
        <v>34</v>
      </c>
      <c r="W13" s="55">
        <v>37</v>
      </c>
      <c r="X13" s="14">
        <v>11</v>
      </c>
    </row>
    <row r="14" spans="1:24" x14ac:dyDescent="0.3">
      <c r="A14" s="124">
        <v>4</v>
      </c>
      <c r="B14" s="125" t="s">
        <v>148</v>
      </c>
      <c r="C14" s="30" t="s">
        <v>14</v>
      </c>
      <c r="D14" s="14"/>
      <c r="E14" s="13"/>
      <c r="F14" s="13"/>
      <c r="G14" s="13"/>
      <c r="H14" s="13"/>
      <c r="I14" s="13"/>
      <c r="J14" s="7"/>
      <c r="K14" s="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56"/>
      <c r="X14" s="33"/>
    </row>
    <row r="15" spans="1:24" x14ac:dyDescent="0.3">
      <c r="A15" s="124"/>
      <c r="B15" s="126"/>
      <c r="C15" s="31" t="s">
        <v>61</v>
      </c>
      <c r="D15" s="14"/>
      <c r="E15" s="34"/>
      <c r="F15" s="34"/>
      <c r="G15" s="34"/>
      <c r="H15" s="34"/>
      <c r="I15" s="34"/>
      <c r="J15" s="34"/>
      <c r="K15" s="34"/>
      <c r="L15" s="14"/>
      <c r="M15" s="14"/>
      <c r="N15" s="14"/>
      <c r="O15" s="14"/>
      <c r="P15" s="14"/>
      <c r="Q15" s="14"/>
      <c r="R15" s="14"/>
      <c r="S15" s="14"/>
      <c r="T15" s="33"/>
      <c r="U15" s="33"/>
      <c r="V15" s="33"/>
      <c r="W15" s="56"/>
      <c r="X15" s="33"/>
    </row>
    <row r="16" spans="1:24" x14ac:dyDescent="0.3">
      <c r="A16" s="124"/>
      <c r="B16" s="127"/>
      <c r="C16" s="31" t="s">
        <v>62</v>
      </c>
      <c r="D16" s="14"/>
      <c r="E16" s="34"/>
      <c r="F16" s="34"/>
      <c r="G16" s="34"/>
      <c r="H16" s="34"/>
      <c r="I16" s="34"/>
      <c r="J16" s="34"/>
      <c r="K16" s="34"/>
      <c r="L16" s="33"/>
      <c r="M16" s="33"/>
      <c r="N16" s="33"/>
      <c r="O16" s="33"/>
      <c r="P16" s="33"/>
      <c r="Q16" s="33"/>
      <c r="R16" s="33"/>
      <c r="S16" s="33"/>
      <c r="T16" s="14"/>
      <c r="U16" s="14"/>
      <c r="V16" s="14"/>
      <c r="W16" s="55"/>
      <c r="X16" s="14"/>
    </row>
    <row r="17" spans="1:24" ht="18.75" customHeight="1" x14ac:dyDescent="0.3">
      <c r="A17" s="124">
        <v>5</v>
      </c>
      <c r="B17" s="125" t="s">
        <v>149</v>
      </c>
      <c r="C17" s="30" t="s">
        <v>14</v>
      </c>
      <c r="D17" s="14"/>
      <c r="E17" s="13"/>
      <c r="F17" s="13"/>
      <c r="G17" s="13"/>
      <c r="H17" s="13"/>
      <c r="I17" s="13"/>
      <c r="J17" s="7"/>
      <c r="K17" s="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56"/>
      <c r="X17" s="33"/>
    </row>
    <row r="18" spans="1:24" x14ac:dyDescent="0.3">
      <c r="A18" s="124"/>
      <c r="B18" s="126"/>
      <c r="C18" s="31" t="s">
        <v>61</v>
      </c>
      <c r="D18" s="14"/>
      <c r="E18" s="34"/>
      <c r="F18" s="34"/>
      <c r="G18" s="34"/>
      <c r="H18" s="34"/>
      <c r="I18" s="34"/>
      <c r="J18" s="34"/>
      <c r="K18" s="34"/>
      <c r="L18" s="14"/>
      <c r="M18" s="14"/>
      <c r="N18" s="14"/>
      <c r="O18" s="14"/>
      <c r="P18" s="14"/>
      <c r="Q18" s="14"/>
      <c r="R18" s="14"/>
      <c r="S18" s="14"/>
      <c r="T18" s="33"/>
      <c r="U18" s="33"/>
      <c r="V18" s="33"/>
      <c r="W18" s="56"/>
      <c r="X18" s="33"/>
    </row>
    <row r="19" spans="1:24" x14ac:dyDescent="0.3">
      <c r="A19" s="124"/>
      <c r="B19" s="127"/>
      <c r="C19" s="31" t="s">
        <v>62</v>
      </c>
      <c r="D19" s="14"/>
      <c r="E19" s="34"/>
      <c r="F19" s="34"/>
      <c r="G19" s="34"/>
      <c r="H19" s="34"/>
      <c r="I19" s="34"/>
      <c r="J19" s="34"/>
      <c r="K19" s="34"/>
      <c r="L19" s="33"/>
      <c r="M19" s="33"/>
      <c r="N19" s="33"/>
      <c r="O19" s="33"/>
      <c r="P19" s="33"/>
      <c r="Q19" s="33"/>
      <c r="R19" s="33"/>
      <c r="S19" s="33"/>
      <c r="T19" s="14"/>
      <c r="U19" s="14"/>
      <c r="V19" s="14"/>
      <c r="W19" s="55"/>
      <c r="X19" s="14"/>
    </row>
    <row r="20" spans="1:24" x14ac:dyDescent="0.3">
      <c r="A20" s="124">
        <v>6</v>
      </c>
      <c r="B20" s="125" t="s">
        <v>150</v>
      </c>
      <c r="C20" s="30" t="s">
        <v>14</v>
      </c>
      <c r="D20" s="14"/>
      <c r="E20" s="13"/>
      <c r="F20" s="13"/>
      <c r="G20" s="13"/>
      <c r="H20" s="13"/>
      <c r="I20" s="13"/>
      <c r="J20" s="7"/>
      <c r="K20" s="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56"/>
      <c r="X20" s="33"/>
    </row>
    <row r="21" spans="1:24" x14ac:dyDescent="0.3">
      <c r="A21" s="124"/>
      <c r="B21" s="126"/>
      <c r="C21" s="31" t="s">
        <v>61</v>
      </c>
      <c r="D21" s="14"/>
      <c r="E21" s="34"/>
      <c r="F21" s="34"/>
      <c r="G21" s="34"/>
      <c r="H21" s="34"/>
      <c r="I21" s="34"/>
      <c r="J21" s="34"/>
      <c r="K21" s="34"/>
      <c r="L21" s="14"/>
      <c r="M21" s="14"/>
      <c r="N21" s="14"/>
      <c r="O21" s="14"/>
      <c r="P21" s="14"/>
      <c r="Q21" s="14"/>
      <c r="R21" s="14"/>
      <c r="S21" s="14"/>
      <c r="T21" s="33"/>
      <c r="U21" s="33"/>
      <c r="V21" s="33"/>
      <c r="W21" s="56"/>
      <c r="X21" s="33"/>
    </row>
    <row r="22" spans="1:24" x14ac:dyDescent="0.3">
      <c r="A22" s="124"/>
      <c r="B22" s="127"/>
      <c r="C22" s="31" t="s">
        <v>62</v>
      </c>
      <c r="D22" s="14"/>
      <c r="E22" s="34"/>
      <c r="F22" s="34"/>
      <c r="G22" s="34"/>
      <c r="H22" s="34"/>
      <c r="I22" s="34"/>
      <c r="J22" s="34"/>
      <c r="K22" s="34"/>
      <c r="L22" s="33"/>
      <c r="M22" s="33"/>
      <c r="N22" s="33"/>
      <c r="O22" s="33"/>
      <c r="P22" s="33"/>
      <c r="Q22" s="33"/>
      <c r="R22" s="33"/>
      <c r="S22" s="33"/>
      <c r="T22" s="14"/>
      <c r="U22" s="14"/>
      <c r="V22" s="14"/>
      <c r="W22" s="55"/>
      <c r="X22" s="14"/>
    </row>
    <row r="23" spans="1:24" x14ac:dyDescent="0.3">
      <c r="A23" s="124">
        <v>7</v>
      </c>
      <c r="B23" s="125" t="s">
        <v>151</v>
      </c>
      <c r="C23" s="30" t="s">
        <v>14</v>
      </c>
      <c r="D23" s="14"/>
      <c r="E23" s="13"/>
      <c r="F23" s="13"/>
      <c r="G23" s="13"/>
      <c r="H23" s="13"/>
      <c r="I23" s="13"/>
      <c r="J23" s="7"/>
      <c r="K23" s="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56"/>
      <c r="X23" s="33"/>
    </row>
    <row r="24" spans="1:24" x14ac:dyDescent="0.3">
      <c r="A24" s="124"/>
      <c r="B24" s="126"/>
      <c r="C24" s="31" t="s">
        <v>61</v>
      </c>
      <c r="D24" s="14"/>
      <c r="E24" s="34"/>
      <c r="F24" s="34"/>
      <c r="G24" s="34"/>
      <c r="H24" s="34"/>
      <c r="I24" s="34"/>
      <c r="J24" s="34"/>
      <c r="K24" s="34"/>
      <c r="L24" s="14"/>
      <c r="M24" s="14"/>
      <c r="N24" s="14"/>
      <c r="O24" s="14"/>
      <c r="P24" s="14"/>
      <c r="Q24" s="14"/>
      <c r="R24" s="14"/>
      <c r="S24" s="14"/>
      <c r="T24" s="33"/>
      <c r="U24" s="33"/>
      <c r="V24" s="33"/>
      <c r="W24" s="56"/>
      <c r="X24" s="33"/>
    </row>
    <row r="25" spans="1:24" x14ac:dyDescent="0.3">
      <c r="A25" s="124"/>
      <c r="B25" s="127"/>
      <c r="C25" s="31" t="s">
        <v>62</v>
      </c>
      <c r="D25" s="14"/>
      <c r="E25" s="34"/>
      <c r="F25" s="34"/>
      <c r="G25" s="34"/>
      <c r="H25" s="34"/>
      <c r="I25" s="34"/>
      <c r="J25" s="34"/>
      <c r="K25" s="34"/>
      <c r="L25" s="33"/>
      <c r="M25" s="33"/>
      <c r="N25" s="33"/>
      <c r="O25" s="33"/>
      <c r="P25" s="33"/>
      <c r="Q25" s="33"/>
      <c r="R25" s="33"/>
      <c r="S25" s="33"/>
      <c r="T25" s="14"/>
      <c r="U25" s="14"/>
      <c r="V25" s="14"/>
      <c r="W25" s="55"/>
      <c r="X25" s="14"/>
    </row>
    <row r="26" spans="1:24" ht="18.75" customHeight="1" x14ac:dyDescent="0.3">
      <c r="A26" s="124">
        <v>8</v>
      </c>
      <c r="B26" s="125" t="s">
        <v>152</v>
      </c>
      <c r="C26" s="30" t="s">
        <v>14</v>
      </c>
      <c r="D26" s="14">
        <v>8</v>
      </c>
      <c r="E26" s="13">
        <v>8</v>
      </c>
      <c r="F26" s="13"/>
      <c r="G26" s="13"/>
      <c r="H26" s="13"/>
      <c r="I26" s="13"/>
      <c r="J26" s="7"/>
      <c r="K26" s="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6"/>
      <c r="X26" s="33"/>
    </row>
    <row r="27" spans="1:24" x14ac:dyDescent="0.3">
      <c r="A27" s="124"/>
      <c r="B27" s="126"/>
      <c r="C27" s="31" t="s">
        <v>61</v>
      </c>
      <c r="D27" s="14">
        <v>42</v>
      </c>
      <c r="E27" s="34"/>
      <c r="F27" s="34"/>
      <c r="G27" s="34"/>
      <c r="H27" s="34"/>
      <c r="I27" s="34"/>
      <c r="J27" s="34"/>
      <c r="K27" s="34"/>
      <c r="L27" s="14">
        <v>34</v>
      </c>
      <c r="M27" s="14"/>
      <c r="N27" s="14"/>
      <c r="O27" s="14"/>
      <c r="P27" s="14">
        <v>4</v>
      </c>
      <c r="Q27" s="14"/>
      <c r="R27" s="14">
        <f>SUM(L27:Q27)</f>
        <v>38</v>
      </c>
      <c r="S27" s="14">
        <v>4</v>
      </c>
      <c r="T27" s="33"/>
      <c r="U27" s="33"/>
      <c r="V27" s="33"/>
      <c r="W27" s="56"/>
      <c r="X27" s="33"/>
    </row>
    <row r="28" spans="1:24" x14ac:dyDescent="0.3">
      <c r="A28" s="124"/>
      <c r="B28" s="127"/>
      <c r="C28" s="31" t="s">
        <v>62</v>
      </c>
      <c r="D28" s="14">
        <v>125</v>
      </c>
      <c r="E28" s="34"/>
      <c r="F28" s="34"/>
      <c r="G28" s="34"/>
      <c r="H28" s="34"/>
      <c r="I28" s="34"/>
      <c r="J28" s="34"/>
      <c r="K28" s="34"/>
      <c r="L28" s="33"/>
      <c r="M28" s="33"/>
      <c r="N28" s="33"/>
      <c r="O28" s="33"/>
      <c r="P28" s="33"/>
      <c r="Q28" s="33"/>
      <c r="R28" s="33"/>
      <c r="S28" s="33"/>
      <c r="T28" s="14">
        <v>15</v>
      </c>
      <c r="U28" s="14">
        <v>12</v>
      </c>
      <c r="V28" s="14"/>
      <c r="W28" s="55">
        <f>SUM(T28:V28)</f>
        <v>27</v>
      </c>
      <c r="X28" s="14">
        <v>98</v>
      </c>
    </row>
    <row r="29" spans="1:24" ht="18.75" customHeight="1" x14ac:dyDescent="0.3">
      <c r="A29" s="124">
        <v>9</v>
      </c>
      <c r="B29" s="125" t="s">
        <v>153</v>
      </c>
      <c r="C29" s="30" t="s">
        <v>14</v>
      </c>
      <c r="D29" s="14"/>
      <c r="E29" s="13"/>
      <c r="F29" s="13"/>
      <c r="G29" s="13"/>
      <c r="H29" s="13"/>
      <c r="I29" s="13"/>
      <c r="J29" s="7"/>
      <c r="K29" s="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56"/>
      <c r="X29" s="33"/>
    </row>
    <row r="30" spans="1:24" x14ac:dyDescent="0.3">
      <c r="A30" s="124"/>
      <c r="B30" s="126"/>
      <c r="C30" s="31" t="s">
        <v>61</v>
      </c>
      <c r="D30" s="14"/>
      <c r="E30" s="34"/>
      <c r="F30" s="34"/>
      <c r="G30" s="34"/>
      <c r="H30" s="34"/>
      <c r="I30" s="34"/>
      <c r="J30" s="34"/>
      <c r="K30" s="34"/>
      <c r="L30" s="14"/>
      <c r="M30" s="14"/>
      <c r="N30" s="14"/>
      <c r="O30" s="14"/>
      <c r="P30" s="14"/>
      <c r="Q30" s="14"/>
      <c r="R30" s="14"/>
      <c r="S30" s="14"/>
      <c r="T30" s="33"/>
      <c r="U30" s="33"/>
      <c r="V30" s="33"/>
      <c r="W30" s="56"/>
      <c r="X30" s="33"/>
    </row>
    <row r="31" spans="1:24" x14ac:dyDescent="0.3">
      <c r="A31" s="124"/>
      <c r="B31" s="127"/>
      <c r="C31" s="31" t="s">
        <v>62</v>
      </c>
      <c r="D31" s="14"/>
      <c r="E31" s="34"/>
      <c r="F31" s="34"/>
      <c r="G31" s="34"/>
      <c r="H31" s="34"/>
      <c r="I31" s="34"/>
      <c r="J31" s="34"/>
      <c r="K31" s="34"/>
      <c r="L31" s="33"/>
      <c r="M31" s="33"/>
      <c r="N31" s="33"/>
      <c r="O31" s="33"/>
      <c r="P31" s="33"/>
      <c r="Q31" s="33"/>
      <c r="R31" s="33"/>
      <c r="S31" s="33"/>
      <c r="T31" s="14"/>
      <c r="U31" s="14"/>
      <c r="V31" s="14"/>
      <c r="W31" s="55"/>
      <c r="X31" s="14"/>
    </row>
    <row r="32" spans="1:24" ht="18.75" customHeight="1" x14ac:dyDescent="0.3">
      <c r="A32" s="124">
        <v>10</v>
      </c>
      <c r="B32" s="125" t="s">
        <v>154</v>
      </c>
      <c r="C32" s="30" t="s">
        <v>14</v>
      </c>
      <c r="D32" s="14"/>
      <c r="E32" s="13"/>
      <c r="F32" s="13"/>
      <c r="G32" s="13"/>
      <c r="H32" s="13"/>
      <c r="I32" s="13"/>
      <c r="J32" s="7"/>
      <c r="K32" s="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56"/>
      <c r="X32" s="33"/>
    </row>
    <row r="33" spans="1:24" x14ac:dyDescent="0.3">
      <c r="A33" s="124"/>
      <c r="B33" s="126"/>
      <c r="C33" s="31" t="s">
        <v>61</v>
      </c>
      <c r="D33" s="14"/>
      <c r="E33" s="34"/>
      <c r="F33" s="34"/>
      <c r="G33" s="34"/>
      <c r="H33" s="34"/>
      <c r="I33" s="34"/>
      <c r="J33" s="34"/>
      <c r="K33" s="34"/>
      <c r="L33" s="14"/>
      <c r="M33" s="14"/>
      <c r="N33" s="14"/>
      <c r="O33" s="14"/>
      <c r="P33" s="14"/>
      <c r="Q33" s="14"/>
      <c r="R33" s="14"/>
      <c r="S33" s="14"/>
      <c r="T33" s="33"/>
      <c r="U33" s="33"/>
      <c r="V33" s="33"/>
      <c r="W33" s="56"/>
      <c r="X33" s="33"/>
    </row>
    <row r="34" spans="1:24" x14ac:dyDescent="0.3">
      <c r="A34" s="124"/>
      <c r="B34" s="127"/>
      <c r="C34" s="31" t="s">
        <v>62</v>
      </c>
      <c r="D34" s="14"/>
      <c r="E34" s="34"/>
      <c r="F34" s="34"/>
      <c r="G34" s="34"/>
      <c r="H34" s="34"/>
      <c r="I34" s="34"/>
      <c r="J34" s="34"/>
      <c r="K34" s="34"/>
      <c r="L34" s="33"/>
      <c r="M34" s="33"/>
      <c r="N34" s="33"/>
      <c r="O34" s="33"/>
      <c r="P34" s="33"/>
      <c r="Q34" s="33"/>
      <c r="R34" s="33"/>
      <c r="S34" s="33"/>
      <c r="T34" s="14"/>
      <c r="U34" s="14"/>
      <c r="V34" s="14"/>
      <c r="W34" s="55"/>
      <c r="X34" s="14"/>
    </row>
    <row r="35" spans="1:24" x14ac:dyDescent="0.3">
      <c r="A35" s="124">
        <v>11</v>
      </c>
      <c r="B35" s="125" t="s">
        <v>155</v>
      </c>
      <c r="C35" s="30" t="s">
        <v>14</v>
      </c>
      <c r="D35" s="14"/>
      <c r="E35" s="13"/>
      <c r="F35" s="13"/>
      <c r="G35" s="13"/>
      <c r="H35" s="13"/>
      <c r="I35" s="13"/>
      <c r="J35" s="7"/>
      <c r="K35" s="7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56"/>
      <c r="X35" s="33"/>
    </row>
    <row r="36" spans="1:24" x14ac:dyDescent="0.3">
      <c r="A36" s="124"/>
      <c r="B36" s="126"/>
      <c r="C36" s="31" t="s">
        <v>61</v>
      </c>
      <c r="D36" s="14"/>
      <c r="E36" s="34"/>
      <c r="F36" s="34"/>
      <c r="G36" s="34"/>
      <c r="H36" s="34"/>
      <c r="I36" s="34"/>
      <c r="J36" s="34"/>
      <c r="K36" s="34"/>
      <c r="L36" s="14"/>
      <c r="M36" s="14"/>
      <c r="N36" s="14"/>
      <c r="O36" s="14"/>
      <c r="P36" s="14"/>
      <c r="Q36" s="14"/>
      <c r="R36" s="14"/>
      <c r="S36" s="14"/>
      <c r="T36" s="33"/>
      <c r="U36" s="33"/>
      <c r="V36" s="33"/>
      <c r="W36" s="56"/>
      <c r="X36" s="33"/>
    </row>
    <row r="37" spans="1:24" x14ac:dyDescent="0.3">
      <c r="A37" s="124"/>
      <c r="B37" s="127"/>
      <c r="C37" s="31" t="s">
        <v>62</v>
      </c>
      <c r="D37" s="14"/>
      <c r="E37" s="34"/>
      <c r="F37" s="34"/>
      <c r="G37" s="34"/>
      <c r="H37" s="34"/>
      <c r="I37" s="34"/>
      <c r="J37" s="34"/>
      <c r="K37" s="34"/>
      <c r="L37" s="33"/>
      <c r="M37" s="33"/>
      <c r="N37" s="33"/>
      <c r="O37" s="33"/>
      <c r="P37" s="33"/>
      <c r="Q37" s="33"/>
      <c r="R37" s="33"/>
      <c r="S37" s="33"/>
      <c r="T37" s="14"/>
      <c r="U37" s="14"/>
      <c r="V37" s="14"/>
      <c r="W37" s="55"/>
      <c r="X37" s="14"/>
    </row>
  </sheetData>
  <mergeCells count="29">
    <mergeCell ref="T3:X3"/>
    <mergeCell ref="B3:B4"/>
    <mergeCell ref="C3:C4"/>
    <mergeCell ref="D3:D4"/>
    <mergeCell ref="E3:K3"/>
    <mergeCell ref="L3:S3"/>
    <mergeCell ref="B29:B31"/>
    <mergeCell ref="A14:A16"/>
    <mergeCell ref="B14:B16"/>
    <mergeCell ref="A17:A19"/>
    <mergeCell ref="B17:B19"/>
    <mergeCell ref="A20:A22"/>
    <mergeCell ref="B20:B22"/>
    <mergeCell ref="A32:A34"/>
    <mergeCell ref="B32:B34"/>
    <mergeCell ref="A35:A37"/>
    <mergeCell ref="B35:B37"/>
    <mergeCell ref="A3:A4"/>
    <mergeCell ref="A23:A25"/>
    <mergeCell ref="B23:B25"/>
    <mergeCell ref="A26:A28"/>
    <mergeCell ref="B26:B28"/>
    <mergeCell ref="A5:A7"/>
    <mergeCell ref="B5:B7"/>
    <mergeCell ref="A8:A10"/>
    <mergeCell ref="B8:B10"/>
    <mergeCell ref="A11:A13"/>
    <mergeCell ref="B11:B13"/>
    <mergeCell ref="A29:A31"/>
  </mergeCells>
  <pageMargins left="0.7" right="0.7" top="0.75" bottom="0.75" header="0.3" footer="0.3"/>
  <pageSetup scale="70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  <pageSetUpPr fitToPage="1"/>
  </sheetPr>
  <dimension ref="A1:AD31"/>
  <sheetViews>
    <sheetView zoomScale="110" zoomScaleNormal="110" workbookViewId="0">
      <selection activeCell="L10" sqref="L10"/>
    </sheetView>
  </sheetViews>
  <sheetFormatPr defaultColWidth="10.140625" defaultRowHeight="21" x14ac:dyDescent="0.35"/>
  <cols>
    <col min="1" max="1" width="5.85546875" style="70" customWidth="1"/>
    <col min="2" max="2" width="18" style="70" customWidth="1"/>
    <col min="3" max="3" width="12.5703125" style="70" customWidth="1"/>
    <col min="4" max="6" width="4.42578125" style="70" customWidth="1"/>
    <col min="7" max="7" width="6.42578125" style="70" customWidth="1"/>
    <col min="8" max="8" width="4.42578125" style="70" customWidth="1"/>
    <col min="9" max="9" width="5.28515625" style="70" customWidth="1"/>
    <col min="10" max="10" width="4.42578125" style="70" customWidth="1"/>
    <col min="11" max="11" width="7" style="70" customWidth="1"/>
    <col min="12" max="12" width="6.42578125" style="70" customWidth="1"/>
    <col min="13" max="13" width="7.140625" style="70" customWidth="1"/>
    <col min="14" max="15" width="9.7109375" style="70" customWidth="1"/>
    <col min="16" max="18" width="5.28515625" style="70" customWidth="1"/>
    <col min="19" max="19" width="7.140625" style="70" customWidth="1"/>
    <col min="20" max="20" width="8.28515625" style="70" customWidth="1"/>
    <col min="21" max="21" width="6.28515625" style="70" customWidth="1"/>
    <col min="22" max="22" width="9.28515625" style="70" bestFit="1" customWidth="1"/>
    <col min="23" max="23" width="6.28515625" style="63" customWidth="1"/>
    <col min="24" max="24" width="9.28515625" style="63" bestFit="1" customWidth="1"/>
    <col min="25" max="25" width="11.42578125" style="57" customWidth="1"/>
    <col min="26" max="26" width="13.85546875" style="57" customWidth="1"/>
    <col min="27" max="27" width="6.140625" style="57" customWidth="1"/>
    <col min="28" max="28" width="7.85546875" style="57" customWidth="1"/>
    <col min="29" max="29" width="12.140625" style="57" customWidth="1"/>
    <col min="30" max="30" width="16.42578125" style="57" customWidth="1"/>
    <col min="31" max="16384" width="10.140625" style="66"/>
  </cols>
  <sheetData>
    <row r="1" spans="1:30" x14ac:dyDescent="0.35">
      <c r="A1" s="72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1"/>
      <c r="X1" s="71"/>
      <c r="Y1" s="71"/>
      <c r="Z1" s="71"/>
      <c r="AA1" s="71"/>
      <c r="AB1" s="71"/>
      <c r="AC1" s="71"/>
      <c r="AD1" s="71"/>
    </row>
    <row r="2" spans="1:30" ht="20.25" x14ac:dyDescent="0.3">
      <c r="A2" s="135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64"/>
      <c r="X2" s="64"/>
      <c r="Y2" s="64"/>
      <c r="Z2" s="64"/>
      <c r="AA2" s="64"/>
      <c r="AB2" s="64"/>
      <c r="AC2" s="64"/>
      <c r="AD2" s="64"/>
    </row>
    <row r="3" spans="1:30" ht="20.25" customHeight="1" x14ac:dyDescent="0.3">
      <c r="A3" s="136" t="s">
        <v>90</v>
      </c>
      <c r="B3" s="137" t="s">
        <v>28</v>
      </c>
      <c r="C3" s="137" t="s">
        <v>91</v>
      </c>
      <c r="D3" s="138" t="s">
        <v>111</v>
      </c>
      <c r="E3" s="138"/>
      <c r="F3" s="138"/>
      <c r="G3" s="138"/>
      <c r="H3" s="138" t="s">
        <v>112</v>
      </c>
      <c r="I3" s="138"/>
      <c r="J3" s="138"/>
      <c r="K3" s="138"/>
      <c r="L3" s="139" t="s">
        <v>113</v>
      </c>
      <c r="M3" s="140"/>
      <c r="N3" s="141"/>
      <c r="O3" s="139" t="s">
        <v>114</v>
      </c>
      <c r="P3" s="140"/>
      <c r="Q3" s="140"/>
      <c r="R3" s="140"/>
      <c r="S3" s="140"/>
      <c r="T3" s="141"/>
      <c r="U3" s="138" t="s">
        <v>59</v>
      </c>
      <c r="V3" s="138"/>
      <c r="W3" s="149" t="s">
        <v>57</v>
      </c>
      <c r="X3" s="150"/>
      <c r="Y3" s="150"/>
      <c r="Z3" s="150"/>
      <c r="AA3" s="150"/>
      <c r="AB3" s="150"/>
      <c r="AC3" s="150"/>
      <c r="AD3" s="151"/>
    </row>
    <row r="4" spans="1:30" ht="18.75" customHeight="1" x14ac:dyDescent="0.35">
      <c r="A4" s="137"/>
      <c r="B4" s="137"/>
      <c r="C4" s="137"/>
      <c r="D4" s="147" t="s">
        <v>102</v>
      </c>
      <c r="E4" s="147"/>
      <c r="F4" s="147"/>
      <c r="G4" s="143" t="s">
        <v>92</v>
      </c>
      <c r="H4" s="147" t="s">
        <v>102</v>
      </c>
      <c r="I4" s="147"/>
      <c r="J4" s="147"/>
      <c r="K4" s="143" t="s">
        <v>92</v>
      </c>
      <c r="L4" s="147" t="s">
        <v>102</v>
      </c>
      <c r="M4" s="147"/>
      <c r="N4" s="147"/>
      <c r="O4" s="143" t="s">
        <v>92</v>
      </c>
      <c r="P4" s="148" t="s">
        <v>56</v>
      </c>
      <c r="Q4" s="148"/>
      <c r="R4" s="148" t="s">
        <v>58</v>
      </c>
      <c r="S4" s="138" t="s">
        <v>17</v>
      </c>
      <c r="T4" s="142" t="s">
        <v>92</v>
      </c>
      <c r="U4" s="143" t="s">
        <v>115</v>
      </c>
      <c r="V4" s="142" t="s">
        <v>92</v>
      </c>
      <c r="W4" s="152" t="s">
        <v>57</v>
      </c>
      <c r="X4" s="153"/>
      <c r="Y4" s="154" t="s">
        <v>93</v>
      </c>
      <c r="Z4" s="154"/>
      <c r="AA4" s="154"/>
      <c r="AB4" s="154"/>
      <c r="AC4" s="155" t="s">
        <v>94</v>
      </c>
      <c r="AD4" s="155"/>
    </row>
    <row r="5" spans="1:30" ht="27" customHeight="1" x14ac:dyDescent="0.25">
      <c r="A5" s="137"/>
      <c r="B5" s="137"/>
      <c r="C5" s="137"/>
      <c r="D5" s="67" t="s">
        <v>116</v>
      </c>
      <c r="E5" s="67" t="s">
        <v>58</v>
      </c>
      <c r="F5" s="67" t="s">
        <v>17</v>
      </c>
      <c r="G5" s="143"/>
      <c r="H5" s="67" t="s">
        <v>116</v>
      </c>
      <c r="I5" s="67" t="s">
        <v>58</v>
      </c>
      <c r="J5" s="67" t="s">
        <v>17</v>
      </c>
      <c r="K5" s="143"/>
      <c r="L5" s="67" t="s">
        <v>116</v>
      </c>
      <c r="M5" s="67" t="s">
        <v>58</v>
      </c>
      <c r="N5" s="67" t="s">
        <v>17</v>
      </c>
      <c r="O5" s="143"/>
      <c r="P5" s="68" t="s">
        <v>12</v>
      </c>
      <c r="Q5" s="68" t="s">
        <v>13</v>
      </c>
      <c r="R5" s="148"/>
      <c r="S5" s="138"/>
      <c r="T5" s="142"/>
      <c r="U5" s="143"/>
      <c r="V5" s="142"/>
      <c r="W5" s="156" t="s">
        <v>102</v>
      </c>
      <c r="X5" s="158" t="s">
        <v>92</v>
      </c>
      <c r="Y5" s="73" t="s">
        <v>95</v>
      </c>
      <c r="Z5" s="74" t="s">
        <v>96</v>
      </c>
      <c r="AA5" s="74" t="s">
        <v>97</v>
      </c>
      <c r="AB5" s="74" t="s">
        <v>98</v>
      </c>
      <c r="AC5" s="75" t="s">
        <v>99</v>
      </c>
      <c r="AD5" s="75" t="s">
        <v>100</v>
      </c>
    </row>
    <row r="6" spans="1:30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57"/>
      <c r="X6" s="159"/>
      <c r="Y6" s="76" t="s">
        <v>101</v>
      </c>
      <c r="Z6" s="76" t="s">
        <v>101</v>
      </c>
      <c r="AA6" s="76" t="s">
        <v>101</v>
      </c>
      <c r="AB6" s="77" t="s">
        <v>101</v>
      </c>
      <c r="AC6" s="78"/>
      <c r="AD6" s="78"/>
    </row>
    <row r="7" spans="1:30" x14ac:dyDescent="0.35">
      <c r="A7" s="69">
        <v>1</v>
      </c>
      <c r="B7" s="69" t="s">
        <v>171</v>
      </c>
      <c r="C7" s="69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>
        <v>4</v>
      </c>
      <c r="P7" s="69">
        <v>27</v>
      </c>
      <c r="Q7" s="69">
        <v>13</v>
      </c>
      <c r="R7" s="69" t="s">
        <v>162</v>
      </c>
      <c r="S7" s="69">
        <v>40</v>
      </c>
      <c r="T7" s="69">
        <v>4</v>
      </c>
      <c r="U7" s="69"/>
      <c r="V7" s="69"/>
      <c r="W7" s="62"/>
      <c r="X7" s="62">
        <v>1</v>
      </c>
      <c r="Y7" s="91">
        <v>40</v>
      </c>
      <c r="Z7" s="58"/>
      <c r="AA7" s="58"/>
      <c r="AB7" s="58"/>
      <c r="AC7" s="58"/>
      <c r="AD7" s="58"/>
    </row>
    <row r="8" spans="1:30" x14ac:dyDescent="0.3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2"/>
      <c r="X8" s="62"/>
      <c r="Y8" s="59"/>
      <c r="Z8" s="59"/>
      <c r="AA8" s="59"/>
      <c r="AB8" s="59"/>
      <c r="AC8" s="59"/>
      <c r="AD8" s="59"/>
    </row>
    <row r="9" spans="1:30" x14ac:dyDescent="0.3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2"/>
      <c r="X9" s="62"/>
      <c r="Y9" s="59"/>
      <c r="Z9" s="59"/>
      <c r="AA9" s="59"/>
      <c r="AB9" s="59"/>
      <c r="AC9" s="59"/>
      <c r="AD9" s="59"/>
    </row>
    <row r="10" spans="1:30" x14ac:dyDescent="0.3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2"/>
      <c r="X10" s="62"/>
      <c r="Y10" s="59"/>
      <c r="Z10" s="59"/>
      <c r="AA10" s="59"/>
      <c r="AB10" s="59"/>
      <c r="AC10" s="59"/>
      <c r="AD10" s="59"/>
    </row>
    <row r="11" spans="1:30" x14ac:dyDescent="0.3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2"/>
      <c r="X11" s="62"/>
      <c r="Y11" s="59"/>
      <c r="Z11" s="59"/>
      <c r="AA11" s="59"/>
      <c r="AB11" s="59"/>
      <c r="AC11" s="59"/>
      <c r="AD11" s="59"/>
    </row>
    <row r="12" spans="1:30" x14ac:dyDescent="0.3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2"/>
      <c r="X12" s="62"/>
      <c r="Y12" s="59"/>
      <c r="Z12" s="59"/>
      <c r="AA12" s="59"/>
      <c r="AB12" s="59"/>
      <c r="AC12" s="59"/>
      <c r="AD12" s="59"/>
    </row>
    <row r="13" spans="1:30" x14ac:dyDescent="0.3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2"/>
      <c r="X13" s="62"/>
      <c r="Y13" s="59"/>
      <c r="Z13" s="59"/>
      <c r="AA13" s="59"/>
      <c r="AB13" s="59"/>
      <c r="AC13" s="59"/>
      <c r="AD13" s="59"/>
    </row>
    <row r="14" spans="1:30" x14ac:dyDescent="0.3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2"/>
      <c r="X14" s="62"/>
      <c r="Y14" s="59"/>
      <c r="Z14" s="59"/>
      <c r="AA14" s="59"/>
      <c r="AB14" s="59"/>
      <c r="AC14" s="59"/>
      <c r="AD14" s="59"/>
    </row>
    <row r="15" spans="1:30" x14ac:dyDescent="0.3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2"/>
      <c r="X15" s="62"/>
      <c r="Y15" s="59"/>
      <c r="Z15" s="59"/>
      <c r="AA15" s="59"/>
      <c r="AB15" s="59"/>
      <c r="AC15" s="59"/>
      <c r="AD15" s="59"/>
    </row>
    <row r="16" spans="1:30" x14ac:dyDescent="0.3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2"/>
      <c r="X16" s="62"/>
      <c r="Y16" s="59"/>
      <c r="Z16" s="59"/>
      <c r="AA16" s="59"/>
      <c r="AB16" s="59"/>
      <c r="AC16" s="59"/>
      <c r="AD16" s="59"/>
    </row>
    <row r="17" spans="1:30" x14ac:dyDescent="0.3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2"/>
      <c r="X17" s="62"/>
      <c r="Y17" s="59"/>
      <c r="Z17" s="59"/>
      <c r="AA17" s="59"/>
      <c r="AB17" s="59"/>
      <c r="AC17" s="59"/>
      <c r="AD17" s="59"/>
    </row>
    <row r="18" spans="1:30" x14ac:dyDescent="0.3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2"/>
      <c r="X18" s="62"/>
      <c r="Y18" s="59"/>
      <c r="Z18" s="59"/>
      <c r="AA18" s="59"/>
      <c r="AB18" s="59"/>
      <c r="AC18" s="59"/>
      <c r="AD18" s="59"/>
    </row>
    <row r="19" spans="1:30" x14ac:dyDescent="0.3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2"/>
      <c r="X19" s="62"/>
      <c r="Y19" s="59"/>
      <c r="Z19" s="59"/>
      <c r="AA19" s="59"/>
      <c r="AB19" s="59"/>
      <c r="AC19" s="59"/>
      <c r="AD19" s="59"/>
    </row>
    <row r="20" spans="1:30" x14ac:dyDescent="0.3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2"/>
      <c r="X20" s="62"/>
      <c r="Y20" s="59"/>
      <c r="Z20" s="59"/>
      <c r="AA20" s="59"/>
      <c r="AB20" s="59"/>
      <c r="AC20" s="59"/>
      <c r="AD20" s="59"/>
    </row>
    <row r="21" spans="1:30" x14ac:dyDescent="0.3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2"/>
      <c r="X21" s="62"/>
      <c r="Y21" s="59"/>
      <c r="Z21" s="59"/>
      <c r="AA21" s="59"/>
      <c r="AB21" s="59"/>
      <c r="AC21" s="59"/>
      <c r="AD21" s="59"/>
    </row>
    <row r="22" spans="1:30" x14ac:dyDescent="0.3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2"/>
      <c r="X22" s="62"/>
      <c r="Y22" s="59"/>
      <c r="Z22" s="59"/>
      <c r="AA22" s="59"/>
      <c r="AB22" s="59"/>
      <c r="AC22" s="59"/>
      <c r="AD22" s="59"/>
    </row>
    <row r="23" spans="1:30" x14ac:dyDescent="0.3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2"/>
      <c r="X23" s="62"/>
      <c r="Y23" s="59"/>
      <c r="Z23" s="59"/>
      <c r="AA23" s="59"/>
      <c r="AB23" s="59"/>
      <c r="AC23" s="59"/>
      <c r="AD23" s="59"/>
    </row>
    <row r="24" spans="1:30" x14ac:dyDescent="0.3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2"/>
      <c r="X24" s="62"/>
      <c r="Y24" s="59"/>
      <c r="Z24" s="59"/>
      <c r="AA24" s="59"/>
      <c r="AB24" s="59"/>
      <c r="AC24" s="59"/>
      <c r="AD24" s="59"/>
    </row>
    <row r="25" spans="1:30" x14ac:dyDescent="0.3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2"/>
      <c r="X25" s="62"/>
      <c r="Y25" s="59"/>
      <c r="Z25" s="59"/>
      <c r="AA25" s="59"/>
      <c r="AB25" s="59"/>
      <c r="AC25" s="59"/>
      <c r="AD25" s="59"/>
    </row>
    <row r="26" spans="1:30" x14ac:dyDescent="0.3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2"/>
      <c r="X26" s="62"/>
      <c r="Y26" s="59"/>
      <c r="Z26" s="59"/>
      <c r="AA26" s="59"/>
      <c r="AB26" s="59"/>
      <c r="AC26" s="59"/>
      <c r="AD26" s="59"/>
    </row>
    <row r="27" spans="1:30" x14ac:dyDescent="0.3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2"/>
      <c r="X27" s="62"/>
      <c r="Y27" s="59"/>
      <c r="Z27" s="59"/>
      <c r="AA27" s="59"/>
      <c r="AB27" s="59"/>
      <c r="AC27" s="59"/>
      <c r="AD27" s="59"/>
    </row>
    <row r="28" spans="1:30" x14ac:dyDescent="0.3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2"/>
      <c r="X28" s="62"/>
      <c r="Y28" s="59"/>
      <c r="Z28" s="59"/>
      <c r="AA28" s="59"/>
      <c r="AB28" s="59"/>
      <c r="AC28" s="59"/>
      <c r="AD28" s="59"/>
    </row>
    <row r="29" spans="1:30" x14ac:dyDescent="0.35">
      <c r="A29" s="144" t="s">
        <v>17</v>
      </c>
      <c r="B29" s="145"/>
      <c r="C29" s="146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2"/>
      <c r="X29" s="62"/>
      <c r="Y29" s="59"/>
      <c r="Z29" s="59"/>
      <c r="AA29" s="59"/>
      <c r="AB29" s="59"/>
      <c r="AC29" s="59"/>
      <c r="AD29" s="59"/>
    </row>
    <row r="31" spans="1:30" x14ac:dyDescent="0.35">
      <c r="B31" s="88" t="s">
        <v>165</v>
      </c>
    </row>
  </sheetData>
  <mergeCells count="28">
    <mergeCell ref="W3:AD3"/>
    <mergeCell ref="W4:X4"/>
    <mergeCell ref="Y4:AB4"/>
    <mergeCell ref="AC4:AD4"/>
    <mergeCell ref="W5:W6"/>
    <mergeCell ref="X5:X6"/>
    <mergeCell ref="A29:C29"/>
    <mergeCell ref="U3:V3"/>
    <mergeCell ref="D4:F4"/>
    <mergeCell ref="G4:G5"/>
    <mergeCell ref="H4:J4"/>
    <mergeCell ref="K4:K5"/>
    <mergeCell ref="L4:N4"/>
    <mergeCell ref="O4:O5"/>
    <mergeCell ref="P4:Q4"/>
    <mergeCell ref="R4:R5"/>
    <mergeCell ref="S4:S5"/>
    <mergeCell ref="A2:V2"/>
    <mergeCell ref="A3:A5"/>
    <mergeCell ref="B3:B5"/>
    <mergeCell ref="C3:C5"/>
    <mergeCell ref="D3:G3"/>
    <mergeCell ref="H3:K3"/>
    <mergeCell ref="L3:N3"/>
    <mergeCell ref="O3:T3"/>
    <mergeCell ref="T4:T5"/>
    <mergeCell ref="U4:U5"/>
    <mergeCell ref="V4:V5"/>
  </mergeCells>
  <pageMargins left="0.22916666666666666" right="0.31496062992125984" top="0.74803149606299213" bottom="0.74803149606299213" header="0.31496062992125984" footer="0.31496062992125984"/>
  <pageSetup paperSize="9" scale="64" fitToHeight="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I19"/>
  <sheetViews>
    <sheetView workbookViewId="0">
      <selection activeCell="H23" sqref="H23"/>
    </sheetView>
  </sheetViews>
  <sheetFormatPr defaultRowHeight="21" x14ac:dyDescent="0.35"/>
  <cols>
    <col min="1" max="1" width="7.140625" style="61" customWidth="1"/>
    <col min="2" max="2" width="26.42578125" style="57" customWidth="1"/>
    <col min="3" max="3" width="12" style="57" bestFit="1" customWidth="1"/>
    <col min="4" max="4" width="8.140625" style="57" bestFit="1" customWidth="1"/>
    <col min="5" max="5" width="13.7109375" style="57" bestFit="1" customWidth="1"/>
    <col min="6" max="6" width="14.85546875" style="57" bestFit="1" customWidth="1"/>
    <col min="7" max="7" width="12.85546875" style="57" customWidth="1"/>
    <col min="8" max="8" width="24.5703125" style="57" customWidth="1"/>
    <col min="9" max="9" width="12" style="57" customWidth="1"/>
    <col min="10" max="16384" width="9.140625" style="57"/>
  </cols>
  <sheetData>
    <row r="1" spans="1:9" x14ac:dyDescent="0.35">
      <c r="A1" s="80" t="s">
        <v>127</v>
      </c>
      <c r="B1" s="79"/>
      <c r="C1" s="79"/>
      <c r="D1" s="79"/>
      <c r="E1" s="79"/>
      <c r="F1" s="79"/>
      <c r="G1" s="79"/>
      <c r="H1" s="79"/>
      <c r="I1" s="79"/>
    </row>
    <row r="2" spans="1:9" x14ac:dyDescent="0.35">
      <c r="B2" s="160" t="s">
        <v>103</v>
      </c>
      <c r="C2" s="160"/>
      <c r="D2" s="160"/>
      <c r="E2" s="160"/>
      <c r="F2" s="160"/>
      <c r="G2" s="160"/>
      <c r="H2" s="160"/>
      <c r="I2" s="160"/>
    </row>
    <row r="3" spans="1:9" s="61" customFormat="1" x14ac:dyDescent="0.35">
      <c r="A3" s="81" t="s">
        <v>89</v>
      </c>
      <c r="B3" s="81" t="s">
        <v>108</v>
      </c>
      <c r="C3" s="81" t="s">
        <v>104</v>
      </c>
      <c r="D3" s="81" t="s">
        <v>105</v>
      </c>
      <c r="E3" s="81" t="s">
        <v>106</v>
      </c>
      <c r="F3" s="81" t="s">
        <v>107</v>
      </c>
      <c r="G3" s="81" t="s">
        <v>17</v>
      </c>
      <c r="H3" s="81" t="s">
        <v>109</v>
      </c>
      <c r="I3" s="81" t="s">
        <v>60</v>
      </c>
    </row>
    <row r="4" spans="1:9" x14ac:dyDescent="0.35">
      <c r="A4" s="60">
        <v>1</v>
      </c>
      <c r="B4" s="59" t="s">
        <v>133</v>
      </c>
      <c r="C4" s="59"/>
      <c r="D4" s="59"/>
      <c r="E4" s="59"/>
      <c r="F4" s="59"/>
      <c r="G4" s="59"/>
      <c r="H4" s="59"/>
      <c r="I4" s="59"/>
    </row>
    <row r="5" spans="1:9" x14ac:dyDescent="0.35">
      <c r="A5" s="60">
        <v>2</v>
      </c>
      <c r="B5" s="43" t="s">
        <v>145</v>
      </c>
      <c r="C5" s="59"/>
      <c r="D5" s="59"/>
      <c r="E5" s="59"/>
      <c r="F5" s="59"/>
      <c r="G5" s="59"/>
      <c r="H5" s="59"/>
      <c r="I5" s="59"/>
    </row>
    <row r="6" spans="1:9" x14ac:dyDescent="0.35">
      <c r="A6" s="60">
        <v>3</v>
      </c>
      <c r="B6" s="43" t="s">
        <v>146</v>
      </c>
      <c r="C6" s="59"/>
      <c r="D6" s="59"/>
      <c r="E6" s="59"/>
      <c r="F6" s="59"/>
      <c r="G6" s="59"/>
      <c r="H6" s="59"/>
      <c r="I6" s="59"/>
    </row>
    <row r="7" spans="1:9" x14ac:dyDescent="0.35">
      <c r="A7" s="60">
        <v>4</v>
      </c>
      <c r="B7" s="43" t="s">
        <v>147</v>
      </c>
      <c r="C7" s="59"/>
      <c r="D7" s="59"/>
      <c r="E7" s="59"/>
      <c r="F7" s="59"/>
      <c r="G7" s="59"/>
      <c r="H7" s="59"/>
      <c r="I7" s="59"/>
    </row>
    <row r="8" spans="1:9" x14ac:dyDescent="0.35">
      <c r="A8" s="60">
        <v>5</v>
      </c>
      <c r="B8" s="43" t="s">
        <v>148</v>
      </c>
      <c r="C8" s="59"/>
      <c r="D8" s="59"/>
      <c r="E8" s="59"/>
      <c r="F8" s="59"/>
      <c r="G8" s="59"/>
      <c r="H8" s="59"/>
      <c r="I8" s="59"/>
    </row>
    <row r="9" spans="1:9" x14ac:dyDescent="0.35">
      <c r="A9" s="60">
        <v>6</v>
      </c>
      <c r="B9" s="43" t="s">
        <v>149</v>
      </c>
      <c r="C9" s="59"/>
      <c r="D9" s="59"/>
      <c r="E9" s="59"/>
      <c r="F9" s="59"/>
      <c r="G9" s="59"/>
      <c r="H9" s="59"/>
      <c r="I9" s="59"/>
    </row>
    <row r="10" spans="1:9" x14ac:dyDescent="0.35">
      <c r="A10" s="60">
        <v>7</v>
      </c>
      <c r="B10" s="43" t="s">
        <v>150</v>
      </c>
      <c r="C10" s="59"/>
      <c r="D10" s="59"/>
      <c r="E10" s="59"/>
      <c r="F10" s="59"/>
      <c r="G10" s="59"/>
      <c r="H10" s="59"/>
      <c r="I10" s="59"/>
    </row>
    <row r="11" spans="1:9" x14ac:dyDescent="0.35">
      <c r="A11" s="60">
        <v>8</v>
      </c>
      <c r="B11" s="43" t="s">
        <v>151</v>
      </c>
      <c r="C11" s="59"/>
      <c r="D11" s="59"/>
      <c r="E11" s="59"/>
      <c r="F11" s="59"/>
      <c r="G11" s="59"/>
      <c r="H11" s="59"/>
      <c r="I11" s="59"/>
    </row>
    <row r="12" spans="1:9" x14ac:dyDescent="0.35">
      <c r="A12" s="60">
        <v>9</v>
      </c>
      <c r="B12" s="43" t="s">
        <v>152</v>
      </c>
      <c r="C12" s="59"/>
      <c r="D12" s="59"/>
      <c r="E12" s="59"/>
      <c r="F12" s="59"/>
      <c r="G12" s="59"/>
      <c r="H12" s="59"/>
      <c r="I12" s="59"/>
    </row>
    <row r="13" spans="1:9" x14ac:dyDescent="0.35">
      <c r="A13" s="60">
        <v>10</v>
      </c>
      <c r="B13" s="43" t="s">
        <v>153</v>
      </c>
      <c r="C13" s="59"/>
      <c r="D13" s="59"/>
      <c r="E13" s="59"/>
      <c r="F13" s="59"/>
      <c r="G13" s="59"/>
      <c r="H13" s="59"/>
      <c r="I13" s="59"/>
    </row>
    <row r="14" spans="1:9" x14ac:dyDescent="0.35">
      <c r="A14" s="60">
        <v>11</v>
      </c>
      <c r="B14" s="43" t="s">
        <v>154</v>
      </c>
      <c r="C14" s="59"/>
      <c r="D14" s="59"/>
      <c r="E14" s="59"/>
      <c r="F14" s="59"/>
      <c r="G14" s="59"/>
      <c r="H14" s="59"/>
      <c r="I14" s="59"/>
    </row>
    <row r="15" spans="1:9" x14ac:dyDescent="0.35">
      <c r="A15" s="60">
        <v>12</v>
      </c>
      <c r="B15" s="43" t="s">
        <v>155</v>
      </c>
      <c r="C15" s="59"/>
      <c r="D15" s="59"/>
      <c r="E15" s="59"/>
      <c r="F15" s="59"/>
      <c r="G15" s="59"/>
      <c r="H15" s="59"/>
      <c r="I15" s="59"/>
    </row>
    <row r="16" spans="1:9" ht="23.25" customHeight="1" x14ac:dyDescent="0.35">
      <c r="A16" s="161" t="s">
        <v>17</v>
      </c>
      <c r="B16" s="162"/>
      <c r="C16" s="59"/>
      <c r="D16" s="59"/>
      <c r="E16" s="59"/>
      <c r="F16" s="59"/>
      <c r="G16" s="59"/>
      <c r="H16" s="59"/>
      <c r="I16" s="59"/>
    </row>
    <row r="18" spans="1:2" x14ac:dyDescent="0.35">
      <c r="A18" s="57"/>
      <c r="B18" s="57" t="s">
        <v>128</v>
      </c>
    </row>
    <row r="19" spans="1:2" x14ac:dyDescent="0.35">
      <c r="A19" s="57"/>
      <c r="B19" s="57" t="s">
        <v>164</v>
      </c>
    </row>
  </sheetData>
  <mergeCells count="2">
    <mergeCell ref="B2:I2"/>
    <mergeCell ref="A16:B16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1_ผอ.กศน.จังหวัดและอำเภอ</vt:lpstr>
      <vt:lpstr>2_สถานศึกษา</vt:lpstr>
      <vt:lpstr>3_บุคลากรตามตำแหน่ง</vt:lpstr>
      <vt:lpstr>4_นักศึกษา</vt:lpstr>
      <vt:lpstr>5_อายุ</vt:lpstr>
      <vt:lpstr>6_ออกกลางคัน</vt:lpstr>
      <vt:lpstr>7_เรียนต่อ</vt:lpstr>
      <vt:lpstr>9_ข้อมุลกิจกรรมพัฒนาผู้เรียน</vt:lpstr>
      <vt:lpstr>10_ข้อมูล จนท.ส่งเสริมความประ</vt:lpstr>
      <vt:lpstr>'3_บุคลากรตามตำแหน่ง'!Print_Area</vt:lpstr>
      <vt:lpstr>'4_นักศึกษา'!Print_Area</vt:lpstr>
      <vt:lpstr>'9_ข้อมุลกิจกรรมพัฒนาผู้เรียน'!Print_Area</vt:lpstr>
      <vt:lpstr>'3_บุคลากรตามตำแหน่ง'!Print_Titles</vt:lpstr>
      <vt:lpstr>'4_นักศึกษา'!Print_Titles</vt:lpstr>
      <vt:lpstr>'5_อายุ'!Print_Titles</vt:lpstr>
      <vt:lpstr>'6_ออกกลางคัน'!Print_Titles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2019-07-08T03:35:44Z</cp:lastPrinted>
  <dcterms:created xsi:type="dcterms:W3CDTF">2001-01-03T00:32:50Z</dcterms:created>
  <dcterms:modified xsi:type="dcterms:W3CDTF">2019-09-16T08:26:50Z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