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ฏิบัติ\ศธจ\เม.ย. 62\ระบบสารสนเทศภูมิศาสตร์ 62 GIS\ข้อมูลที่จะใส่เพิ่มหน้าเว็บ\Excel PDF\นำขึ้นได้\4เอกชน\"/>
    </mc:Choice>
  </mc:AlternateContent>
  <xr:revisionPtr revIDLastSave="0" documentId="13_ncr:1_{C2F1113A-3FD8-4370-8AAE-4BAEB5ADDA18}" xr6:coauthVersionLast="41" xr6:coauthVersionMax="41" xr10:uidLastSave="{00000000-0000-0000-0000-000000000000}"/>
  <bookViews>
    <workbookView xWindow="-120" yWindow="-120" windowWidth="29040" windowHeight="15840" tabRatio="834" xr2:uid="{00000000-000D-0000-FFFF-FFFF00000000}"/>
  </bookViews>
  <sheets>
    <sheet name="1_โรงเรียน" sheetId="7" r:id="rId1"/>
    <sheet name="2_บุคลากรตามตำแหน่ง" sheetId="8" r:id="rId2"/>
    <sheet name="3_ห้องก่อน-ประถม" sheetId="1" r:id="rId3"/>
    <sheet name="4_ ห้องมัธยม" sheetId="10" r:id="rId4"/>
    <sheet name="5_นร.อนุบาล-ประถม" sheetId="2" r:id="rId5"/>
    <sheet name="6_นร.มัธยม" sheetId="6" r:id="rId6"/>
  </sheets>
  <definedNames>
    <definedName name="_xlnm.Print_Titles" localSheetId="0">'1_โรงเรียน'!$4:$5</definedName>
    <definedName name="_xlnm.Print_Titles" localSheetId="1">'2_บุคลากรตามตำแหน่ง'!$1:$6</definedName>
    <definedName name="_xlnm.Print_Titles" localSheetId="2">'3_ห้องก่อน-ประถม'!$4:$5</definedName>
    <definedName name="_xlnm.Print_Titles" localSheetId="3">'4_ ห้องมัธยม'!$5:$7</definedName>
    <definedName name="_xlnm.Print_Titles" localSheetId="4">'5_นร.อนุบาล-ประถม'!$5:$7</definedName>
    <definedName name="_xlnm.Print_Titles" localSheetId="5">'6_นร.มัธยม'!$4:$6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2" i="8" l="1"/>
  <c r="L62" i="8"/>
  <c r="G62" i="8"/>
  <c r="D62" i="8"/>
  <c r="C62" i="8"/>
  <c r="L61" i="1"/>
  <c r="K61" i="1"/>
  <c r="J61" i="1"/>
  <c r="I61" i="1"/>
  <c r="H61" i="1"/>
  <c r="G61" i="1"/>
  <c r="E61" i="1"/>
  <c r="D61" i="1"/>
  <c r="C61" i="1"/>
  <c r="J62" i="6"/>
  <c r="K62" i="6"/>
  <c r="L62" i="6"/>
  <c r="M62" i="6"/>
  <c r="N62" i="6"/>
  <c r="O62" i="6"/>
  <c r="P7" i="6"/>
  <c r="P8" i="6"/>
  <c r="P15" i="6"/>
  <c r="P16" i="6"/>
  <c r="P22" i="6"/>
  <c r="P23" i="6"/>
  <c r="P24" i="6"/>
  <c r="P25" i="6"/>
  <c r="P26" i="6"/>
  <c r="P28" i="6"/>
  <c r="P29" i="6"/>
  <c r="P30" i="6"/>
  <c r="P32" i="6"/>
  <c r="P34" i="6"/>
  <c r="P39" i="6"/>
  <c r="I59" i="6"/>
  <c r="I56" i="6"/>
  <c r="I55" i="6"/>
  <c r="I54" i="6"/>
  <c r="I53" i="6"/>
  <c r="I52" i="6"/>
  <c r="I51" i="6"/>
  <c r="I48" i="6"/>
  <c r="I45" i="6"/>
  <c r="I44" i="6"/>
  <c r="I43" i="6"/>
  <c r="I41" i="6"/>
  <c r="I39" i="6"/>
  <c r="I34" i="6"/>
  <c r="I32" i="6"/>
  <c r="I31" i="6"/>
  <c r="I30" i="6"/>
  <c r="Q30" i="6" s="1"/>
  <c r="I29" i="6"/>
  <c r="I28" i="6"/>
  <c r="I26" i="6"/>
  <c r="I25" i="6"/>
  <c r="I24" i="6"/>
  <c r="I23" i="6"/>
  <c r="I22" i="6"/>
  <c r="I19" i="6"/>
  <c r="I18" i="6"/>
  <c r="I17" i="6"/>
  <c r="I16" i="6"/>
  <c r="I15" i="6"/>
  <c r="I14" i="6"/>
  <c r="Q14" i="6"/>
  <c r="I12" i="6"/>
  <c r="I8" i="6"/>
  <c r="I7" i="6"/>
  <c r="F62" i="6"/>
  <c r="E62" i="6"/>
  <c r="L63" i="2"/>
  <c r="M63" i="2"/>
  <c r="N63" i="2"/>
  <c r="O63" i="2"/>
  <c r="P63" i="2"/>
  <c r="Q63" i="2"/>
  <c r="R63" i="2"/>
  <c r="S63" i="2"/>
  <c r="T63" i="2"/>
  <c r="U63" i="2"/>
  <c r="I43" i="2"/>
  <c r="L48" i="7"/>
  <c r="L10" i="7"/>
  <c r="I56" i="2"/>
  <c r="L59" i="7"/>
  <c r="V58" i="2"/>
  <c r="I58" i="2"/>
  <c r="W58" i="2" s="1"/>
  <c r="L56" i="7"/>
  <c r="V52" i="2"/>
  <c r="W34" i="2"/>
  <c r="V34" i="2"/>
  <c r="K34" i="2"/>
  <c r="K63" i="2" s="1"/>
  <c r="J34" i="2"/>
  <c r="J63" i="2" s="1"/>
  <c r="I34" i="2"/>
  <c r="H34" i="2"/>
  <c r="H63" i="2"/>
  <c r="G34" i="2"/>
  <c r="G63" i="2"/>
  <c r="F34" i="2"/>
  <c r="F63" i="2"/>
  <c r="E34" i="2"/>
  <c r="E63" i="2"/>
  <c r="D34" i="2"/>
  <c r="D63" i="2"/>
  <c r="C34" i="2"/>
  <c r="C63" i="2"/>
  <c r="V31" i="2"/>
  <c r="I31" i="2"/>
  <c r="W31" i="2" s="1"/>
  <c r="J31" i="10"/>
  <c r="F31" i="10"/>
  <c r="M29" i="1"/>
  <c r="F29" i="1"/>
  <c r="E30" i="8"/>
  <c r="O30" i="8"/>
  <c r="L29" i="7"/>
  <c r="L9" i="7"/>
  <c r="I41" i="2"/>
  <c r="F42" i="10"/>
  <c r="M41" i="1"/>
  <c r="F40" i="1"/>
  <c r="O41" i="8"/>
  <c r="V55" i="2"/>
  <c r="I55" i="2"/>
  <c r="W55" i="2" s="1"/>
  <c r="K54" i="8"/>
  <c r="E54" i="8"/>
  <c r="O54" i="8"/>
  <c r="H20" i="10"/>
  <c r="G20" i="10" s="1"/>
  <c r="J19" i="8"/>
  <c r="J62" i="8" s="1"/>
  <c r="I19" i="8"/>
  <c r="F19" i="8"/>
  <c r="F62" i="8" s="1"/>
  <c r="L57" i="7"/>
  <c r="L60" i="7"/>
  <c r="V28" i="2"/>
  <c r="W28" i="2"/>
  <c r="M26" i="1"/>
  <c r="N26" i="1"/>
  <c r="H27" i="8"/>
  <c r="O27" i="8"/>
  <c r="E27" i="8"/>
  <c r="V56" i="2"/>
  <c r="W56" i="2"/>
  <c r="V23" i="2"/>
  <c r="W23" i="2" s="1"/>
  <c r="I23" i="2"/>
  <c r="J23" i="10"/>
  <c r="F23" i="10"/>
  <c r="K23" i="10" s="1"/>
  <c r="M21" i="1"/>
  <c r="F21" i="1"/>
  <c r="N21" i="1" s="1"/>
  <c r="H22" i="8"/>
  <c r="E22" i="8"/>
  <c r="O22" i="8" s="1"/>
  <c r="H35" i="6"/>
  <c r="H62" i="6"/>
  <c r="G35" i="6"/>
  <c r="G62" i="6" s="1"/>
  <c r="D35" i="6"/>
  <c r="I35" i="6" s="1"/>
  <c r="C35" i="6"/>
  <c r="C62" i="6"/>
  <c r="W36" i="2"/>
  <c r="V36" i="2"/>
  <c r="I36" i="2"/>
  <c r="F36" i="10"/>
  <c r="M35" i="1"/>
  <c r="F35" i="1"/>
  <c r="V26" i="2"/>
  <c r="I26" i="2"/>
  <c r="V15" i="2"/>
  <c r="V63" i="2" s="1"/>
  <c r="I15" i="2"/>
  <c r="W15" i="2" s="1"/>
  <c r="N14" i="8"/>
  <c r="N62" i="8" s="1"/>
  <c r="K14" i="8"/>
  <c r="H14" i="8"/>
  <c r="E14" i="8"/>
  <c r="I59" i="8"/>
  <c r="W10" i="2"/>
  <c r="V10" i="2"/>
  <c r="I10" i="2"/>
  <c r="M8" i="1"/>
  <c r="F8" i="1"/>
  <c r="N8" i="1" s="1"/>
  <c r="N9" i="8"/>
  <c r="K9" i="8"/>
  <c r="H9" i="8"/>
  <c r="E9" i="8"/>
  <c r="O9" i="8" s="1"/>
  <c r="L8" i="7"/>
  <c r="V9" i="2"/>
  <c r="I9" i="2"/>
  <c r="J9" i="10"/>
  <c r="F9" i="10"/>
  <c r="M7" i="1"/>
  <c r="M61" i="1" s="1"/>
  <c r="F7" i="1"/>
  <c r="N7" i="1" s="1"/>
  <c r="H8" i="8"/>
  <c r="E8" i="8"/>
  <c r="O8" i="8"/>
  <c r="I63" i="2"/>
  <c r="I62" i="8" l="1"/>
  <c r="P62" i="6"/>
  <c r="F61" i="1"/>
  <c r="W9" i="2"/>
  <c r="K62" i="8"/>
  <c r="O14" i="8"/>
  <c r="K31" i="10"/>
  <c r="K9" i="10"/>
  <c r="K63" i="10" s="1"/>
  <c r="H62" i="8"/>
  <c r="D62" i="6"/>
  <c r="I62" i="6" s="1"/>
  <c r="N29" i="1"/>
  <c r="N61" i="1" s="1"/>
  <c r="Q8" i="6"/>
  <c r="Q22" i="6"/>
  <c r="W63" i="2"/>
  <c r="E62" i="8"/>
  <c r="O62" i="8" l="1"/>
</calcChain>
</file>

<file path=xl/sharedStrings.xml><?xml version="1.0" encoding="utf-8"?>
<sst xmlns="http://schemas.openxmlformats.org/spreadsheetml/2006/main" count="750" uniqueCount="142">
  <si>
    <t>อ.2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</si>
  <si>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</si>
  <si>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</si>
  <si>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</si>
  <si>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</si>
  <si>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</si>
  <si>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</si>
  <si>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</si>
  <si>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</si>
  <si>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</si>
  <si>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</si>
  <si>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</si>
  <si>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</si>
  <si>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รวม</t>
  </si>
  <si>
    <t>อนุบาล</t>
  </si>
  <si>
    <t>ประถม</t>
  </si>
  <si>
    <t>ญ.</t>
  </si>
  <si>
    <t>ช.</t>
  </si>
  <si>
    <t>ปวช.</t>
  </si>
  <si>
    <t>ม.ต้น</t>
  </si>
  <si>
    <t>ม.ปลาย</t>
  </si>
  <si>
    <t>อ. 1</t>
  </si>
  <si>
    <t>อ. 2</t>
  </si>
  <si>
    <t>ครูต่างประเทศ</t>
  </si>
  <si>
    <t>อ.1</t>
  </si>
  <si>
    <t>อนุบาล - ประถม</t>
  </si>
  <si>
    <t>อนุบาล - มัธยม</t>
  </si>
  <si>
    <t>ประถม - มัธยม</t>
  </si>
  <si>
    <t>มัธยม</t>
  </si>
  <si>
    <t>ปวส.</t>
  </si>
  <si>
    <t>ปวช. - ปวส.</t>
  </si>
  <si>
    <t>อ.3</t>
  </si>
  <si>
    <t>รวมอนุบาล</t>
  </si>
  <si>
    <t>รวมประถม</t>
  </si>
  <si>
    <t>อ. 3</t>
  </si>
  <si>
    <t>รวมทั้งหมด</t>
  </si>
  <si>
    <t>ครูประจำ</t>
  </si>
  <si>
    <t>ครูพิเศษ</t>
  </si>
  <si>
    <t>ชาย</t>
  </si>
  <si>
    <t>หญิง</t>
  </si>
  <si>
    <t>จำนวนห้องเรียน (ห้อง)</t>
  </si>
  <si>
    <t>ระดับก่อนประถมศึกษา</t>
  </si>
  <si>
    <t>ระดับประถมศึกษา</t>
  </si>
  <si>
    <t>รวมทั้งหมด    (อ. - ประถม)</t>
  </si>
  <si>
    <t>ระดับมัธยมศึกษาตอนต้น</t>
  </si>
  <si>
    <t>ระดับมัธยมศึกษาตอนปลาย</t>
  </si>
  <si>
    <t>รวมทั้งหมด (อ.-ประถม)</t>
  </si>
  <si>
    <t>จำนวนนักเรียน (คน)</t>
  </si>
  <si>
    <t xml:space="preserve"> จำนวนสถานศึกษาเอกชน (แห่ง)</t>
  </si>
  <si>
    <t xml:space="preserve">       รวมทั้งหมด       (ม.ต้น - ม.ปลาย)</t>
  </si>
  <si>
    <t>ตำแหน่ง</t>
  </si>
  <si>
    <t>ครูพี่เลี้ยง</t>
  </si>
  <si>
    <r>
      <t>รวมทั้งหมด</t>
    </r>
    <r>
      <rPr>
        <b/>
        <sz val="14"/>
        <rFont val="TH SarabunIT๙"/>
        <family val="2"/>
      </rPr>
      <t xml:space="preserve">   (ม.ต้น - ม.ปลาย)</t>
    </r>
  </si>
  <si>
    <t>ชื่อโรงเรียน</t>
  </si>
  <si>
    <t>ผดุงวิทย์</t>
  </si>
  <si>
    <t>เมตตาศึกษา</t>
  </si>
  <si>
    <t>พอจิตวิทยา</t>
  </si>
  <si>
    <t>อนุบาลทิพยาหล่มสัก</t>
  </si>
  <si>
    <t>แก้วนิมิตวิทยา</t>
  </si>
  <si>
    <t>เมตตาวิทยา</t>
  </si>
  <si>
    <t>ฤทัยทิพย์</t>
  </si>
  <si>
    <t>เมตตาชนูปถัมภ์</t>
  </si>
  <si>
    <t>หยกฟ้า</t>
  </si>
  <si>
    <t>บูรณวิทยา</t>
  </si>
  <si>
    <t>อนุบาลสุภาพพิทยา</t>
  </si>
  <si>
    <t>ศรีไพรวิทยา</t>
  </si>
  <si>
    <t>เอื้ออังกูรวิทยา</t>
  </si>
  <si>
    <t>สิรินคริสเตียน</t>
  </si>
  <si>
    <t>นราทิพย์พิทยา</t>
  </si>
  <si>
    <t>อนุบาลเพชรอนันต์</t>
  </si>
  <si>
    <t>จิตพิมล</t>
  </si>
  <si>
    <t>กุลดิศวิทยานุสรณ์</t>
  </si>
  <si>
    <t>อนุบาลบังอร</t>
  </si>
  <si>
    <t>อนุบาลแสงธรรม</t>
  </si>
  <si>
    <t>แสงธรรมวิทยา</t>
  </si>
  <si>
    <t>วีรสัมพันธ์วิทยา</t>
  </si>
  <si>
    <t>ศรีปัญญา</t>
  </si>
  <si>
    <t>โชติวิทยา</t>
  </si>
  <si>
    <t>อนุบาลเฉลิมกิต</t>
  </si>
  <si>
    <t>อุดมวิทยา</t>
  </si>
  <si>
    <t>สมอทอดศึกษา</t>
  </si>
  <si>
    <t>อนุบาลพร้อมจิต</t>
  </si>
  <si>
    <t>ศิริรัตน์วิทยา</t>
  </si>
  <si>
    <t>อนุบาลใจทิพ</t>
  </si>
  <si>
    <t>เพชรบูรณ์การ์เด้นฮิลล์</t>
  </si>
  <si>
    <t xml:space="preserve">วัดซับบอนวิทยา </t>
  </si>
  <si>
    <t>อนุบาลจุฬาภัทร</t>
  </si>
  <si>
    <t>ใจจำนงศึกษา</t>
  </si>
  <si>
    <t>บุญญรักษ์วรานุสรณ์</t>
  </si>
  <si>
    <t>ปาลพันธุ์วิทยา</t>
  </si>
  <si>
    <t>วิทยานนท์ศึกษา</t>
  </si>
  <si>
    <t>เซนต์กาเบรียลสันติพัฒนา</t>
  </si>
  <si>
    <t>สัมพันธ์วิทยา</t>
  </si>
  <si>
    <t>อนุบาลกาญจนาวิทยา</t>
  </si>
  <si>
    <t>เพชรพินิตศึกษา</t>
  </si>
  <si>
    <t>ศิริวัฒนาวิทยา</t>
  </si>
  <si>
    <t>อนุบาลกิลาพร</t>
  </si>
  <si>
    <t>ปิตมาตาสิกขา</t>
  </si>
  <si>
    <t>เซนต์โยเซฟศรีเพชรบูรณ์</t>
  </si>
  <si>
    <t>วัชรชัย</t>
  </si>
  <si>
    <t>โฆษิตวิทยา</t>
  </si>
  <si>
    <t>ประสิทธิ์วิทยา</t>
  </si>
  <si>
    <t>โลมนิลวงศ์อนุสรณ์</t>
  </si>
  <si>
    <t>สำราญราษฎร์วิทยา</t>
  </si>
  <si>
    <t>กิตติพิทยา</t>
  </si>
  <si>
    <t>เสรีศึกษา</t>
  </si>
  <si>
    <t>เซนต์มารีอา ชนแดน</t>
  </si>
  <si>
    <t>อนุบาลตริณศิลป์</t>
  </si>
  <si>
    <t>ดงขุยวิริยานุสรณ์</t>
  </si>
  <si>
    <t xml:space="preserve">                           ในพื้นที่จังหวัด จำแนกตามรายชั้น ประจำปีการศึกษา 2562</t>
  </si>
  <si>
    <t xml:space="preserve"> ประจำปีการศึกษา 2562</t>
  </si>
  <si>
    <t>ประจำปีการศึกษา 2562</t>
  </si>
  <si>
    <t>จำแนกตามรายชั้น  ประจำปีการศึกษา 2562</t>
  </si>
  <si>
    <t xml:space="preserve"> จำแนกตามรายชั้น ประจำปีการศึกษา 2562</t>
  </si>
  <si>
    <t xml:space="preserve">          ในพื้นที่จังหวัด จำแนกตามรายชั้น ประจำปีการศึกษา 2562</t>
  </si>
  <si>
    <r>
      <t>หมายเหตุ</t>
    </r>
    <r>
      <rPr>
        <sz val="16"/>
        <rFont val="TH SarabunIT๙"/>
        <family val="2"/>
      </rPr>
      <t xml:space="preserve">      ข้อมูล ณ วันที่ 10 มิถุนายน 2562</t>
    </r>
  </si>
  <si>
    <r>
      <t>หมายเหตุ</t>
    </r>
    <r>
      <rPr>
        <sz val="16"/>
        <rFont val="TH SarabunIT๙"/>
        <family val="2"/>
      </rPr>
      <t xml:space="preserve">     ข้อมูล ณ วันที่  10  มิถุนายน  2562</t>
    </r>
  </si>
  <si>
    <t>-</t>
  </si>
  <si>
    <t xml:space="preserve">   -</t>
  </si>
  <si>
    <t xml:space="preserve">  -</t>
  </si>
  <si>
    <t xml:space="preserve">      -</t>
  </si>
  <si>
    <t xml:space="preserve">       -</t>
  </si>
  <si>
    <t xml:space="preserve">    -</t>
  </si>
  <si>
    <t xml:space="preserve"> -</t>
  </si>
  <si>
    <t xml:space="preserve"> - </t>
  </si>
  <si>
    <t>1</t>
  </si>
  <si>
    <t>หมายเหตุ     ข้อมูล ณ วันที่  10  มิถุนายน  2562</t>
  </si>
  <si>
    <t>ลำดับที่</t>
  </si>
  <si>
    <r>
      <t xml:space="preserve">       จำนวน</t>
    </r>
    <r>
      <rPr>
        <b/>
        <u/>
        <sz val="16"/>
        <rFont val="TH SarabunPSK"/>
        <family val="2"/>
      </rPr>
      <t>ห้องเรียน</t>
    </r>
    <r>
      <rPr>
        <b/>
        <sz val="16"/>
        <rFont val="TH SarabunPSK"/>
        <family val="2"/>
      </rPr>
      <t xml:space="preserve">  ระดับก่อนประถมศึกษาและประถมศึกษา ของสถานศึกษาเอกชน ตามมาตรา 15 (1) ประเภทสามัญศึกษา  สังกัด  สช. </t>
    </r>
  </si>
  <si>
    <r>
      <t xml:space="preserve">จำนวน </t>
    </r>
    <r>
      <rPr>
        <b/>
        <u/>
        <sz val="16"/>
        <rFont val="TH SarabunPSK"/>
        <family val="2"/>
      </rPr>
      <t>บุคลากร</t>
    </r>
    <r>
      <rPr>
        <b/>
        <sz val="16"/>
        <rFont val="TH SarabunPSK"/>
        <family val="2"/>
      </rPr>
      <t xml:space="preserve"> ในสถานศึกษาเอกชน ตามมาตรา 15 ( 1 ) ประเภทสามัญศึกษาและอาชีวศึกษา สังกัด สช. ในพื้นที่จังหวัด  จำแนกตามตำแหน่ง </t>
    </r>
  </si>
  <si>
    <r>
      <t xml:space="preserve"> จำนวน </t>
    </r>
    <r>
      <rPr>
        <b/>
        <u/>
        <sz val="16"/>
        <rFont val="TH SarabunPSK"/>
        <family val="2"/>
      </rPr>
      <t>สถานศึกษาเอกชน</t>
    </r>
    <r>
      <rPr>
        <b/>
        <sz val="16"/>
        <rFont val="TH SarabunPSK"/>
        <family val="2"/>
      </rPr>
      <t xml:space="preserve"> ตามมาตรา 15 (1) ประเภทสามัญศึกษาและอาชีวศึกษา  สังกัด สช.   ในพื้นที่จังหวัด จำแนกตามระดับชั้นที่เปิดสอน </t>
    </r>
  </si>
  <si>
    <r>
      <t xml:space="preserve">จำนวน </t>
    </r>
    <r>
      <rPr>
        <b/>
        <u/>
        <sz val="16"/>
        <rFont val="TH SarabunPSK"/>
        <family val="2"/>
      </rPr>
      <t xml:space="preserve">ห้องเรียน </t>
    </r>
    <r>
      <rPr>
        <b/>
        <sz val="16"/>
        <rFont val="TH SarabunPSK"/>
        <family val="2"/>
      </rPr>
      <t xml:space="preserve">ระดับมัธยมศึกษาตอนต้นและมัธยมศึกษาตอนปลาย ของสถานศึกษาเอกชน ตามมาตรา 15 (1) ประเภทสามัญศึกษา   สังกัด  สช. ในพื้นที่จังหวัด  </t>
    </r>
  </si>
  <si>
    <r>
      <t xml:space="preserve">จำนวน </t>
    </r>
    <r>
      <rPr>
        <b/>
        <u/>
        <sz val="16"/>
        <rFont val="TH SarabunPSK"/>
        <family val="2"/>
      </rPr>
      <t>นักเรียน</t>
    </r>
    <r>
      <rPr>
        <b/>
        <sz val="16"/>
        <rFont val="TH SarabunPSK"/>
        <family val="2"/>
      </rPr>
      <t xml:space="preserve"> ระดับก่อนประถมศึกษาและประถมศึกษา  ของสถานศึกษาเอกชน ตามมาตรา 15 (1) ประเภทสามัญศึกษา   สังกัด  สช. ในพื้นที่จังหวัด</t>
    </r>
  </si>
  <si>
    <r>
      <t xml:space="preserve"> จำนวน </t>
    </r>
    <r>
      <rPr>
        <b/>
        <u/>
        <sz val="16"/>
        <rFont val="TH SarabunPSK"/>
        <family val="2"/>
      </rPr>
      <t xml:space="preserve">นักเรียน </t>
    </r>
    <r>
      <rPr>
        <b/>
        <sz val="16"/>
        <rFont val="TH SarabunPSK"/>
        <family val="2"/>
      </rPr>
      <t xml:space="preserve">ระดับมัธยมศึกษาตอนต้นและมัธยมศึกษาตอนปลาย  ของสถานศึกษาเอกชน ตามมาตรา 15 (1) ประเภทสามัญศึกษา   สังกัด  สช.  </t>
    </r>
  </si>
  <si>
    <t>ชนแดน</t>
  </si>
  <si>
    <t>หล่มสัก</t>
  </si>
  <si>
    <t>หนองไผ่</t>
  </si>
  <si>
    <t>บึงสามพัน</t>
  </si>
  <si>
    <t>ศรีเทพ</t>
  </si>
  <si>
    <t>อำเภอ</t>
  </si>
  <si>
    <t>เมืองเพชรบูรณ์</t>
  </si>
  <si>
    <t>วิเชียรบุรี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</si>
</sst>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4" x14ac:knownFonts="1">
    <font>
      <sz val="14"/>
      <name val="Cordia New"/>
      <charset val="222"/>
    </font>
    <font>
      <sz val="14"/>
      <name val="Cordia New"/>
      <charset val="222"/>
    </font>
    <font>
      <sz val="8"/>
      <name val="Cordia New"/>
      <family val="2"/>
    </font>
    <font>
      <sz val="14"/>
      <name val="Angsana New"/>
      <family val="1"/>
    </font>
    <font>
      <sz val="16"/>
      <name val="Angsana New"/>
      <family val="1"/>
    </font>
    <font>
      <sz val="14"/>
      <name val="Cordia New"/>
      <family val="2"/>
    </font>
    <font>
      <b/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6"/>
      <name val="TH SarabunIT๙"/>
      <family val="2"/>
    </font>
    <font>
      <sz val="13.5"/>
      <name val="TH SarabunPSK"/>
      <family val="2"/>
    </font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3.5"/>
      <name val="TH SarabunPSK"/>
      <family val="2"/>
    </font>
    <font>
      <b/>
      <sz val="16"/>
      <name val="Angsana New"/>
      <family val="1"/>
    </font>
    <font>
      <b/>
      <u/>
      <sz val="16"/>
      <name val="TH SarabunPSK"/>
      <family val="2"/>
    </font>
    <font>
      <sz val="13.5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3.5"/>
      <color rgb="FF000000"/>
      <name val="TH SarabunPSK"/>
      <family val="2"/>
    </font>
    <font>
      <sz val="16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0" applyFont="1"/>
    <xf numFmtId="0" fontId="4" fillId="0" borderId="0" xfId="0" applyFont="1"/>
    <xf numFmtId="187" fontId="4" fillId="0" borderId="0" xfId="5" applyNumberFormat="1" applyFont="1" applyFill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6" fillId="0" borderId="0" xfId="0" applyFont="1"/>
    <xf numFmtId="187" fontId="9" fillId="0" borderId="0" xfId="5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2" xfId="0" applyFont="1" applyBorder="1"/>
    <xf numFmtId="0" fontId="10" fillId="2" borderId="2" xfId="0" applyFont="1" applyFill="1" applyBorder="1"/>
    <xf numFmtId="0" fontId="10" fillId="2" borderId="2" xfId="0" applyFont="1" applyFill="1" applyBorder="1" applyAlignment="1">
      <alignment vertical="center"/>
    </xf>
    <xf numFmtId="0" fontId="19" fillId="0" borderId="2" xfId="0" applyFont="1" applyBorder="1"/>
    <xf numFmtId="187" fontId="13" fillId="0" borderId="2" xfId="1" applyNumberFormat="1" applyFont="1" applyBorder="1" applyAlignment="1">
      <alignment horizontal="center"/>
    </xf>
    <xf numFmtId="187" fontId="12" fillId="0" borderId="2" xfId="1" applyNumberFormat="1" applyFont="1" applyFill="1" applyBorder="1" applyAlignment="1">
      <alignment horizontal="center" vertical="center"/>
    </xf>
    <xf numFmtId="187" fontId="12" fillId="0" borderId="2" xfId="2" applyNumberFormat="1" applyFont="1" applyFill="1" applyBorder="1" applyAlignment="1">
      <alignment horizontal="center" vertical="center"/>
    </xf>
    <xf numFmtId="187" fontId="12" fillId="0" borderId="2" xfId="2" applyNumberFormat="1" applyFont="1" applyFill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 vertical="center" wrapText="1"/>
    </xf>
    <xf numFmtId="1" fontId="20" fillId="0" borderId="11" xfId="0" applyNumberFormat="1" applyFont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/>
    <xf numFmtId="0" fontId="13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4" applyFont="1" applyBorder="1" applyAlignment="1">
      <alignment horizontal="center"/>
    </xf>
    <xf numFmtId="0" fontId="13" fillId="0" borderId="2" xfId="0" quotePrefix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187" fontId="13" fillId="0" borderId="2" xfId="2" applyNumberFormat="1" applyFont="1" applyBorder="1" applyAlignment="1">
      <alignment horizontal="center"/>
    </xf>
    <xf numFmtId="187" fontId="15" fillId="0" borderId="2" xfId="2" applyNumberFormat="1" applyFont="1" applyBorder="1" applyAlignment="1">
      <alignment horizontal="center"/>
    </xf>
    <xf numFmtId="187" fontId="15" fillId="0" borderId="2" xfId="1" applyNumberFormat="1" applyFont="1" applyBorder="1" applyAlignment="1">
      <alignment horizontal="center"/>
    </xf>
    <xf numFmtId="0" fontId="15" fillId="0" borderId="2" xfId="0" applyFont="1" applyBorder="1" applyAlignment="1">
      <alignment horizontal="right"/>
    </xf>
    <xf numFmtId="187" fontId="13" fillId="0" borderId="2" xfId="1" applyNumberFormat="1" applyFont="1" applyBorder="1" applyAlignment="1">
      <alignment horizontal="right"/>
    </xf>
    <xf numFmtId="187" fontId="13" fillId="0" borderId="2" xfId="2" applyNumberFormat="1" applyFont="1" applyBorder="1" applyAlignment="1">
      <alignment horizontal="right"/>
    </xf>
    <xf numFmtId="0" fontId="13" fillId="0" borderId="2" xfId="4" applyFont="1" applyBorder="1" applyAlignment="1">
      <alignment horizontal="right"/>
    </xf>
    <xf numFmtId="0" fontId="13" fillId="0" borderId="2" xfId="0" quotePrefix="1" applyFont="1" applyBorder="1" applyAlignment="1">
      <alignment horizontal="right"/>
    </xf>
    <xf numFmtId="0" fontId="13" fillId="2" borderId="2" xfId="0" applyFont="1" applyFill="1" applyBorder="1" applyAlignment="1">
      <alignment horizontal="right"/>
    </xf>
    <xf numFmtId="0" fontId="13" fillId="0" borderId="2" xfId="0" applyFont="1" applyBorder="1"/>
    <xf numFmtId="187" fontId="15" fillId="0" borderId="2" xfId="2" applyNumberFormat="1" applyFont="1" applyBorder="1" applyAlignment="1"/>
    <xf numFmtId="187" fontId="14" fillId="0" borderId="2" xfId="2" applyNumberFormat="1" applyFont="1" applyBorder="1" applyAlignment="1"/>
    <xf numFmtId="187" fontId="15" fillId="0" borderId="2" xfId="1" applyNumberFormat="1" applyFont="1" applyBorder="1" applyAlignment="1"/>
    <xf numFmtId="0" fontId="15" fillId="0" borderId="2" xfId="0" applyFont="1" applyFill="1" applyBorder="1" applyAlignment="1">
      <alignment horizontal="right"/>
    </xf>
    <xf numFmtId="0" fontId="15" fillId="0" borderId="2" xfId="0" applyFont="1" applyBorder="1" applyAlignment="1">
      <alignment horizontal="right" vertical="center"/>
    </xf>
    <xf numFmtId="187" fontId="15" fillId="0" borderId="2" xfId="1" applyNumberFormat="1" applyFont="1" applyBorder="1" applyAlignment="1">
      <alignment horizontal="right"/>
    </xf>
    <xf numFmtId="187" fontId="15" fillId="0" borderId="2" xfId="2" applyNumberFormat="1" applyFont="1" applyBorder="1" applyAlignment="1">
      <alignment horizontal="right"/>
    </xf>
    <xf numFmtId="187" fontId="13" fillId="0" borderId="2" xfId="1" applyNumberFormat="1" applyFont="1" applyBorder="1" applyAlignment="1">
      <alignment horizontal="right" vertical="center"/>
    </xf>
    <xf numFmtId="187" fontId="15" fillId="0" borderId="2" xfId="2" applyNumberFormat="1" applyFont="1" applyBorder="1" applyAlignment="1">
      <alignment horizontal="right" vertical="center"/>
    </xf>
    <xf numFmtId="49" fontId="15" fillId="0" borderId="2" xfId="1" applyNumberFormat="1" applyFont="1" applyBorder="1" applyAlignment="1">
      <alignment horizontal="right"/>
    </xf>
    <xf numFmtId="0" fontId="13" fillId="0" borderId="2" xfId="4" applyFont="1" applyFill="1" applyBorder="1" applyAlignment="1">
      <alignment horizontal="right"/>
    </xf>
    <xf numFmtId="0" fontId="13" fillId="0" borderId="2" xfId="4" applyFont="1" applyBorder="1" applyAlignment="1">
      <alignment horizontal="right" vertical="center"/>
    </xf>
    <xf numFmtId="1" fontId="15" fillId="0" borderId="2" xfId="0" applyNumberFormat="1" applyFont="1" applyFill="1" applyBorder="1" applyAlignment="1">
      <alignment horizontal="right"/>
    </xf>
    <xf numFmtId="1" fontId="15" fillId="0" borderId="2" xfId="0" applyNumberFormat="1" applyFont="1" applyBorder="1" applyAlignment="1">
      <alignment horizontal="right" vertical="center"/>
    </xf>
    <xf numFmtId="187" fontId="12" fillId="0" borderId="3" xfId="5" applyNumberFormat="1" applyFont="1" applyFill="1" applyBorder="1" applyAlignment="1">
      <alignment horizontal="center" vertical="center"/>
    </xf>
    <xf numFmtId="187" fontId="12" fillId="0" borderId="2" xfId="5" applyNumberFormat="1" applyFont="1" applyFill="1" applyBorder="1" applyAlignment="1">
      <alignment horizontal="center" vertical="center"/>
    </xf>
    <xf numFmtId="187" fontId="12" fillId="0" borderId="2" xfId="1" applyNumberFormat="1" applyFont="1" applyFill="1" applyBorder="1" applyAlignment="1">
      <alignment horizontal="center" vertical="center" wrapText="1"/>
    </xf>
    <xf numFmtId="187" fontId="21" fillId="2" borderId="2" xfId="1" applyNumberFormat="1" applyFont="1" applyFill="1" applyBorder="1" applyAlignment="1">
      <alignment horizontal="center" vertical="center" wrapText="1"/>
    </xf>
    <xf numFmtId="187" fontId="21" fillId="2" borderId="2" xfId="1" applyNumberFormat="1" applyFont="1" applyFill="1" applyBorder="1" applyAlignment="1">
      <alignment horizontal="center" vertical="center"/>
    </xf>
    <xf numFmtId="187" fontId="12" fillId="0" borderId="2" xfId="2" quotePrefix="1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14" fillId="0" borderId="2" xfId="0" applyFont="1" applyBorder="1" applyAlignment="1"/>
    <xf numFmtId="0" fontId="14" fillId="0" borderId="2" xfId="0" applyFont="1" applyBorder="1" applyAlignment="1">
      <alignment vertical="center" wrapText="1"/>
    </xf>
    <xf numFmtId="187" fontId="15" fillId="0" borderId="2" xfId="5" applyNumberFormat="1" applyFont="1" applyBorder="1" applyAlignment="1"/>
    <xf numFmtId="187" fontId="14" fillId="0" borderId="2" xfId="5" applyNumberFormat="1" applyFont="1" applyBorder="1" applyAlignment="1"/>
    <xf numFmtId="187" fontId="14" fillId="0" borderId="2" xfId="1" applyNumberFormat="1" applyFont="1" applyBorder="1" applyAlignment="1"/>
    <xf numFmtId="0" fontId="14" fillId="0" borderId="2" xfId="4" applyFont="1" applyBorder="1" applyAlignment="1"/>
    <xf numFmtId="0" fontId="14" fillId="0" borderId="2" xfId="4" applyFont="1" applyBorder="1" applyAlignment="1">
      <alignment vertical="center" wrapText="1"/>
    </xf>
    <xf numFmtId="0" fontId="12" fillId="0" borderId="2" xfId="4" applyFont="1" applyBorder="1" applyAlignment="1"/>
    <xf numFmtId="0" fontId="12" fillId="0" borderId="2" xfId="4" applyFont="1" applyBorder="1" applyAlignment="1">
      <alignment vertical="center" wrapText="1"/>
    </xf>
    <xf numFmtId="0" fontId="14" fillId="0" borderId="2" xfId="0" quotePrefix="1" applyFont="1" applyBorder="1" applyAlignment="1"/>
    <xf numFmtId="1" fontId="14" fillId="0" borderId="2" xfId="0" applyNumberFormat="1" applyFont="1" applyBorder="1" applyAlignment="1"/>
    <xf numFmtId="1" fontId="14" fillId="0" borderId="2" xfId="0" applyNumberFormat="1" applyFont="1" applyBorder="1" applyAlignment="1">
      <alignment vertical="center" wrapText="1"/>
    </xf>
    <xf numFmtId="0" fontId="14" fillId="0" borderId="2" xfId="0" applyFont="1" applyBorder="1" applyAlignment="1">
      <alignment horizontal="center"/>
    </xf>
    <xf numFmtId="187" fontId="14" fillId="0" borderId="2" xfId="1" applyNumberFormat="1" applyFont="1" applyFill="1" applyBorder="1" applyAlignment="1">
      <alignment horizontal="center" vertical="center"/>
    </xf>
    <xf numFmtId="187" fontId="14" fillId="0" borderId="2" xfId="0" applyNumberFormat="1" applyFont="1" applyBorder="1" applyAlignment="1">
      <alignment horizontal="center"/>
    </xf>
    <xf numFmtId="0" fontId="14" fillId="0" borderId="2" xfId="4" applyFont="1" applyBorder="1" applyAlignment="1">
      <alignment horizontal="center"/>
    </xf>
    <xf numFmtId="0" fontId="12" fillId="0" borderId="2" xfId="4" applyFont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87" fontId="15" fillId="0" borderId="2" xfId="5" applyNumberFormat="1" applyFont="1" applyBorder="1" applyAlignment="1">
      <alignment horizontal="center"/>
    </xf>
    <xf numFmtId="187" fontId="14" fillId="0" borderId="2" xfId="5" applyNumberFormat="1" applyFont="1" applyBorder="1" applyAlignment="1">
      <alignment horizontal="center"/>
    </xf>
    <xf numFmtId="187" fontId="14" fillId="0" borderId="2" xfId="2" applyNumberFormat="1" applyFont="1" applyBorder="1" applyAlignment="1">
      <alignment horizontal="center"/>
    </xf>
    <xf numFmtId="187" fontId="14" fillId="0" borderId="2" xfId="1" applyNumberFormat="1" applyFont="1" applyBorder="1" applyAlignment="1">
      <alignment horizontal="center"/>
    </xf>
    <xf numFmtId="0" fontId="13" fillId="0" borderId="2" xfId="0" applyFont="1" applyBorder="1" applyAlignment="1">
      <alignment horizontal="right"/>
    </xf>
    <xf numFmtId="187" fontId="4" fillId="0" borderId="2" xfId="5" applyNumberFormat="1" applyFont="1" applyFill="1" applyBorder="1" applyAlignment="1">
      <alignment horizontal="center" vertical="center"/>
    </xf>
    <xf numFmtId="187" fontId="12" fillId="2" borderId="2" xfId="2" applyNumberFormat="1" applyFont="1" applyFill="1" applyBorder="1" applyAlignment="1">
      <alignment horizontal="center" vertical="center"/>
    </xf>
    <xf numFmtId="0" fontId="13" fillId="0" borderId="2" xfId="4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/>
    </xf>
    <xf numFmtId="0" fontId="4" fillId="0" borderId="2" xfId="0" applyFont="1" applyBorder="1"/>
    <xf numFmtId="0" fontId="12" fillId="0" borderId="0" xfId="0" applyFont="1"/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7" fillId="0" borderId="2" xfId="0" applyFont="1" applyBorder="1"/>
    <xf numFmtId="0" fontId="22" fillId="0" borderId="2" xfId="0" applyFont="1" applyBorder="1" applyAlignment="1">
      <alignment horizontal="left"/>
    </xf>
    <xf numFmtId="0" fontId="13" fillId="0" borderId="2" xfId="0" applyFont="1" applyBorder="1" applyAlignment="1">
      <alignment vertical="center"/>
    </xf>
    <xf numFmtId="187" fontId="13" fillId="0" borderId="2" xfId="1" applyNumberFormat="1" applyFont="1" applyBorder="1" applyAlignment="1">
      <alignment vertical="center"/>
    </xf>
    <xf numFmtId="187" fontId="13" fillId="0" borderId="2" xfId="2" applyNumberFormat="1" applyFont="1" applyBorder="1" applyAlignment="1">
      <alignment vertical="center"/>
    </xf>
    <xf numFmtId="0" fontId="13" fillId="0" borderId="2" xfId="0" quotePrefix="1" applyFont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/>
    <xf numFmtId="3" fontId="13" fillId="0" borderId="2" xfId="4" applyNumberFormat="1" applyFont="1" applyBorder="1" applyAlignment="1">
      <alignment vertical="center"/>
    </xf>
    <xf numFmtId="3" fontId="13" fillId="0" borderId="2" xfId="4" applyNumberFormat="1" applyFont="1" applyBorder="1" applyAlignment="1">
      <alignment horizontal="right"/>
    </xf>
    <xf numFmtId="0" fontId="20" fillId="0" borderId="2" xfId="0" applyFont="1" applyBorder="1"/>
    <xf numFmtId="1" fontId="13" fillId="0" borderId="2" xfId="0" applyNumberFormat="1" applyFont="1" applyBorder="1" applyAlignment="1">
      <alignment vertical="center"/>
    </xf>
    <xf numFmtId="1" fontId="13" fillId="0" borderId="2" xfId="0" applyNumberFormat="1" applyFont="1" applyBorder="1" applyAlignment="1">
      <alignment horizontal="right"/>
    </xf>
    <xf numFmtId="0" fontId="15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/>
    </xf>
    <xf numFmtId="187" fontId="14" fillId="0" borderId="2" xfId="5" applyNumberFormat="1" applyFont="1" applyBorder="1" applyAlignment="1">
      <alignment horizontal="right"/>
    </xf>
    <xf numFmtId="187" fontId="14" fillId="0" borderId="2" xfId="2" applyNumberFormat="1" applyFont="1" applyBorder="1" applyAlignment="1">
      <alignment horizontal="right"/>
    </xf>
    <xf numFmtId="187" fontId="14" fillId="0" borderId="2" xfId="1" applyNumberFormat="1" applyFont="1" applyBorder="1" applyAlignment="1">
      <alignment horizontal="right"/>
    </xf>
    <xf numFmtId="0" fontId="15" fillId="0" borderId="2" xfId="4" applyFont="1" applyBorder="1" applyAlignment="1">
      <alignment horizontal="right" vertical="center" wrapText="1"/>
    </xf>
    <xf numFmtId="0" fontId="13" fillId="0" borderId="2" xfId="4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1" fontId="14" fillId="0" borderId="2" xfId="0" applyNumberFormat="1" applyFont="1" applyBorder="1" applyAlignment="1">
      <alignment horizontal="right" vertical="center" wrapText="1"/>
    </xf>
    <xf numFmtId="187" fontId="12" fillId="0" borderId="3" xfId="1" applyNumberFormat="1" applyFont="1" applyFill="1" applyBorder="1" applyAlignment="1">
      <alignment horizontal="center" vertical="center" wrapText="1"/>
    </xf>
    <xf numFmtId="187" fontId="12" fillId="0" borderId="3" xfId="2" applyNumberFormat="1" applyFont="1" applyFill="1" applyBorder="1" applyAlignment="1">
      <alignment horizontal="center" vertical="center"/>
    </xf>
    <xf numFmtId="187" fontId="12" fillId="2" borderId="3" xfId="2" applyNumberFormat="1" applyFont="1" applyFill="1" applyBorder="1" applyAlignment="1">
      <alignment horizontal="center" vertical="center"/>
    </xf>
    <xf numFmtId="187" fontId="12" fillId="0" borderId="3" xfId="2" applyNumberFormat="1" applyFont="1" applyFill="1" applyBorder="1" applyAlignment="1">
      <alignment horizontal="center" vertical="center" wrapText="1"/>
    </xf>
    <xf numFmtId="187" fontId="12" fillId="0" borderId="3" xfId="1" applyNumberFormat="1" applyFont="1" applyFill="1" applyBorder="1" applyAlignment="1">
      <alignment horizontal="center" vertical="center"/>
    </xf>
    <xf numFmtId="187" fontId="12" fillId="0" borderId="3" xfId="2" quotePrefix="1" applyNumberFormat="1" applyFont="1" applyFill="1" applyBorder="1" applyAlignment="1">
      <alignment horizontal="center" vertical="center"/>
    </xf>
    <xf numFmtId="187" fontId="4" fillId="3" borderId="2" xfId="5" applyNumberFormat="1" applyFont="1" applyFill="1" applyBorder="1" applyAlignment="1">
      <alignment horizontal="center" vertical="center"/>
    </xf>
    <xf numFmtId="187" fontId="4" fillId="3" borderId="2" xfId="5" applyNumberFormat="1" applyFont="1" applyFill="1" applyBorder="1" applyAlignment="1">
      <alignment vertical="center"/>
    </xf>
    <xf numFmtId="187" fontId="4" fillId="3" borderId="3" xfId="5" applyNumberFormat="1" applyFont="1" applyFill="1" applyBorder="1" applyAlignment="1">
      <alignment vertical="center"/>
    </xf>
    <xf numFmtId="187" fontId="17" fillId="3" borderId="2" xfId="5" applyNumberFormat="1" applyFont="1" applyFill="1" applyBorder="1" applyAlignment="1">
      <alignment horizontal="center" vertical="center"/>
    </xf>
    <xf numFmtId="0" fontId="4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9" fillId="0" borderId="0" xfId="0" applyFont="1" applyFill="1"/>
    <xf numFmtId="0" fontId="15" fillId="0" borderId="2" xfId="0" applyFont="1" applyFill="1" applyBorder="1" applyAlignment="1"/>
    <xf numFmtId="0" fontId="16" fillId="0" borderId="2" xfId="0" applyFont="1" applyFill="1" applyBorder="1" applyAlignment="1">
      <alignment horizontal="center"/>
    </xf>
    <xf numFmtId="0" fontId="10" fillId="0" borderId="2" xfId="0" applyFont="1" applyFill="1" applyBorder="1" applyAlignment="1"/>
    <xf numFmtId="0" fontId="13" fillId="0" borderId="2" xfId="0" applyFont="1" applyFill="1" applyBorder="1" applyAlignment="1"/>
    <xf numFmtId="0" fontId="13" fillId="0" borderId="2" xfId="0" applyFont="1" applyFill="1" applyBorder="1" applyAlignment="1">
      <alignment vertical="center" wrapText="1"/>
    </xf>
    <xf numFmtId="187" fontId="13" fillId="0" borderId="2" xfId="1" applyNumberFormat="1" applyFont="1" applyFill="1" applyBorder="1" applyAlignment="1"/>
    <xf numFmtId="187" fontId="13" fillId="0" borderId="2" xfId="2" applyNumberFormat="1" applyFont="1" applyFill="1" applyBorder="1" applyAlignment="1"/>
    <xf numFmtId="0" fontId="13" fillId="0" borderId="2" xfId="4" applyFont="1" applyFill="1" applyBorder="1" applyAlignment="1"/>
    <xf numFmtId="0" fontId="13" fillId="0" borderId="2" xfId="4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3" fillId="0" borderId="2" xfId="0" quotePrefix="1" applyFont="1" applyFill="1" applyBorder="1" applyAlignment="1"/>
    <xf numFmtId="0" fontId="19" fillId="0" borderId="2" xfId="0" applyFont="1" applyFill="1" applyBorder="1" applyAlignment="1"/>
    <xf numFmtId="1" fontId="13" fillId="0" borderId="2" xfId="0" applyNumberFormat="1" applyFont="1" applyFill="1" applyBorder="1" applyAlignment="1"/>
    <xf numFmtId="1" fontId="13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/>
    <xf numFmtId="0" fontId="6" fillId="0" borderId="0" xfId="0" applyFont="1" applyFill="1"/>
    <xf numFmtId="0" fontId="23" fillId="0" borderId="2" xfId="0" applyFont="1" applyFill="1" applyBorder="1"/>
    <xf numFmtId="0" fontId="13" fillId="0" borderId="1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87" fontId="4" fillId="0" borderId="1" xfId="5" applyNumberFormat="1" applyFont="1" applyFill="1" applyBorder="1" applyAlignment="1">
      <alignment horizontal="center" vertical="center"/>
    </xf>
    <xf numFmtId="187" fontId="4" fillId="0" borderId="7" xfId="5" applyNumberFormat="1" applyFont="1" applyFill="1" applyBorder="1" applyAlignment="1">
      <alignment horizontal="center" vertical="center"/>
    </xf>
    <xf numFmtId="187" fontId="4" fillId="0" borderId="4" xfId="5" applyNumberFormat="1" applyFont="1" applyFill="1" applyBorder="1" applyAlignment="1">
      <alignment horizontal="center" vertical="center"/>
    </xf>
    <xf numFmtId="187" fontId="12" fillId="0" borderId="1" xfId="5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87" fontId="12" fillId="0" borderId="8" xfId="5" applyNumberFormat="1" applyFont="1" applyFill="1" applyBorder="1" applyAlignment="1">
      <alignment horizontal="center" vertical="center"/>
    </xf>
    <xf numFmtId="187" fontId="12" fillId="0" borderId="9" xfId="5" applyNumberFormat="1" applyFont="1" applyFill="1" applyBorder="1" applyAlignment="1">
      <alignment horizontal="center" vertical="center"/>
    </xf>
    <xf numFmtId="187" fontId="12" fillId="0" borderId="3" xfId="5" applyNumberFormat="1" applyFont="1" applyFill="1" applyBorder="1" applyAlignment="1">
      <alignment horizontal="center" vertical="center"/>
    </xf>
    <xf numFmtId="187" fontId="12" fillId="0" borderId="1" xfId="5" applyNumberFormat="1" applyFont="1" applyFill="1" applyBorder="1" applyAlignment="1">
      <alignment horizontal="center" vertical="center"/>
    </xf>
    <xf numFmtId="187" fontId="12" fillId="0" borderId="2" xfId="5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187" fontId="13" fillId="0" borderId="2" xfId="5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top" wrapText="1"/>
    </xf>
    <xf numFmtId="187" fontId="13" fillId="0" borderId="2" xfId="5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6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Normal 2" xfId="4" xr:uid="{00000000-0005-0000-0000-000003000000}"/>
    <cellStyle name="จุลภาค" xfId="5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zoomScaleNormal="100" workbookViewId="0">
      <selection activeCell="A3" sqref="A3"/>
    </sheetView>
  </sheetViews>
  <sheetFormatPr defaultRowHeight="21" x14ac:dyDescent="0.45"/>
  <cols>
    <col min="1" max="1" width="7.140625" style="1" customWidth="1"/>
    <col min="2" max="2" width="22.7109375" style="1" customWidth="1"/>
    <col min="3" max="3" width="10.42578125" style="1" customWidth="1"/>
    <col min="4" max="4" width="15.5703125" style="1" customWidth="1"/>
    <col min="5" max="5" width="15.140625" style="1" customWidth="1"/>
    <col min="6" max="6" width="8.5703125" style="1" customWidth="1"/>
    <col min="7" max="7" width="12.42578125" style="1" customWidth="1"/>
    <col min="8" max="8" width="9.85546875" style="1" customWidth="1"/>
    <col min="9" max="9" width="8.140625" style="1" customWidth="1"/>
    <col min="10" max="10" width="10" style="1" customWidth="1"/>
    <col min="11" max="11" width="11.7109375" style="1" customWidth="1"/>
    <col min="12" max="12" width="11.85546875" style="1" customWidth="1"/>
    <col min="13" max="16384" width="9.140625" style="1"/>
  </cols>
  <sheetData>
    <row r="1" spans="1:12" ht="24.95" customHeight="1" x14ac:dyDescent="0.45">
      <c r="B1" s="98" t="s">
        <v>130</v>
      </c>
      <c r="C1" s="23"/>
      <c r="D1" s="23"/>
      <c r="E1" s="23"/>
      <c r="F1" s="23"/>
      <c r="G1" s="23"/>
      <c r="H1" s="23"/>
      <c r="I1" s="23"/>
      <c r="J1" s="23"/>
      <c r="K1" s="23"/>
      <c r="L1" s="4"/>
    </row>
    <row r="2" spans="1:12" ht="24.95" customHeight="1" x14ac:dyDescent="0.45">
      <c r="B2" s="98" t="s">
        <v>110</v>
      </c>
      <c r="C2" s="23"/>
      <c r="D2" s="23"/>
      <c r="E2" s="23"/>
      <c r="F2" s="23"/>
      <c r="G2" s="23"/>
      <c r="H2" s="23"/>
      <c r="I2" s="23"/>
      <c r="J2" s="23"/>
      <c r="K2" s="23"/>
      <c r="L2" s="4"/>
    </row>
    <row r="3" spans="1:12" ht="14.25" customHeight="1" x14ac:dyDescent="0.4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22.5" x14ac:dyDescent="0.45">
      <c r="A4" s="156" t="s">
        <v>127</v>
      </c>
      <c r="B4" s="156" t="s">
        <v>53</v>
      </c>
      <c r="C4" s="158" t="s">
        <v>48</v>
      </c>
      <c r="D4" s="158"/>
      <c r="E4" s="158"/>
      <c r="F4" s="158"/>
      <c r="G4" s="158"/>
      <c r="H4" s="158"/>
      <c r="I4" s="158"/>
      <c r="J4" s="158"/>
      <c r="K4" s="158"/>
      <c r="L4" s="159" t="s">
        <v>35</v>
      </c>
    </row>
    <row r="5" spans="1:12" ht="32.25" customHeight="1" x14ac:dyDescent="0.45">
      <c r="A5" s="157"/>
      <c r="B5" s="157"/>
      <c r="C5" s="91" t="s">
        <v>14</v>
      </c>
      <c r="D5" s="91" t="s">
        <v>25</v>
      </c>
      <c r="E5" s="91" t="s">
        <v>26</v>
      </c>
      <c r="F5" s="91" t="s">
        <v>15</v>
      </c>
      <c r="G5" s="91" t="s">
        <v>27</v>
      </c>
      <c r="H5" s="91" t="s">
        <v>28</v>
      </c>
      <c r="I5" s="91" t="s">
        <v>18</v>
      </c>
      <c r="J5" s="91" t="s">
        <v>29</v>
      </c>
      <c r="K5" s="92" t="s">
        <v>30</v>
      </c>
      <c r="L5" s="160"/>
    </row>
    <row r="6" spans="1:12" ht="21.75" customHeight="1" x14ac:dyDescent="0.45">
      <c r="A6" s="60">
        <v>1</v>
      </c>
      <c r="B6" s="93" t="s">
        <v>98</v>
      </c>
      <c r="C6" s="43"/>
      <c r="D6" s="43"/>
      <c r="E6" s="43">
        <v>1</v>
      </c>
      <c r="F6" s="43"/>
      <c r="G6" s="43"/>
      <c r="H6" s="43"/>
      <c r="I6" s="43"/>
      <c r="J6" s="43"/>
      <c r="K6" s="33"/>
      <c r="L6" s="44">
        <v>1</v>
      </c>
    </row>
    <row r="7" spans="1:12" ht="21.75" customHeight="1" x14ac:dyDescent="0.45">
      <c r="A7" s="60">
        <v>2</v>
      </c>
      <c r="B7" s="93" t="s">
        <v>99</v>
      </c>
      <c r="C7" s="43"/>
      <c r="D7" s="43"/>
      <c r="E7" s="43">
        <v>1</v>
      </c>
      <c r="F7" s="43"/>
      <c r="G7" s="43"/>
      <c r="H7" s="43"/>
      <c r="I7" s="43"/>
      <c r="J7" s="43"/>
      <c r="K7" s="33"/>
      <c r="L7" s="44">
        <v>1</v>
      </c>
    </row>
    <row r="8" spans="1:12" x14ac:dyDescent="0.45">
      <c r="A8" s="60">
        <v>3</v>
      </c>
      <c r="B8" s="93" t="s">
        <v>100</v>
      </c>
      <c r="C8" s="45"/>
      <c r="D8" s="45">
        <v>1</v>
      </c>
      <c r="E8" s="45"/>
      <c r="F8" s="45"/>
      <c r="G8" s="45"/>
      <c r="H8" s="45"/>
      <c r="I8" s="45"/>
      <c r="J8" s="45"/>
      <c r="K8" s="45"/>
      <c r="L8" s="42">
        <f>SUM(C8:K8)</f>
        <v>1</v>
      </c>
    </row>
    <row r="9" spans="1:12" ht="23.25" customHeight="1" x14ac:dyDescent="0.45">
      <c r="A9" s="60">
        <v>4</v>
      </c>
      <c r="B9" s="93" t="s">
        <v>101</v>
      </c>
      <c r="C9" s="45"/>
      <c r="D9" s="45">
        <v>1</v>
      </c>
      <c r="E9" s="45"/>
      <c r="F9" s="45"/>
      <c r="G9" s="45"/>
      <c r="H9" s="45"/>
      <c r="I9" s="45"/>
      <c r="J9" s="45"/>
      <c r="K9" s="45"/>
      <c r="L9" s="45">
        <f>SUM(C9:K9)</f>
        <v>1</v>
      </c>
    </row>
    <row r="10" spans="1:12" x14ac:dyDescent="0.45">
      <c r="A10" s="60">
        <v>5</v>
      </c>
      <c r="B10" s="93" t="s">
        <v>102</v>
      </c>
      <c r="C10" s="45"/>
      <c r="D10" s="45">
        <v>1</v>
      </c>
      <c r="E10" s="45"/>
      <c r="F10" s="45"/>
      <c r="G10" s="45"/>
      <c r="H10" s="45"/>
      <c r="I10" s="45"/>
      <c r="J10" s="45"/>
      <c r="K10" s="45"/>
      <c r="L10" s="45">
        <f>SUM(C10:K10)</f>
        <v>1</v>
      </c>
    </row>
    <row r="11" spans="1:12" x14ac:dyDescent="0.45">
      <c r="A11" s="60">
        <v>6</v>
      </c>
      <c r="B11" s="93" t="s">
        <v>103</v>
      </c>
      <c r="C11" s="46"/>
      <c r="D11" s="46"/>
      <c r="E11" s="46">
        <v>1</v>
      </c>
      <c r="F11" s="46"/>
      <c r="G11" s="46"/>
      <c r="H11" s="46"/>
      <c r="I11" s="46"/>
      <c r="J11" s="46"/>
      <c r="K11" s="46"/>
      <c r="L11" s="46">
        <v>1</v>
      </c>
    </row>
    <row r="12" spans="1:12" ht="22.5" x14ac:dyDescent="0.45">
      <c r="A12" s="60">
        <v>7</v>
      </c>
      <c r="B12" s="93" t="s">
        <v>107</v>
      </c>
      <c r="C12" s="34"/>
      <c r="D12" s="47">
        <v>1</v>
      </c>
      <c r="E12" s="34"/>
      <c r="F12" s="34"/>
      <c r="G12" s="34"/>
      <c r="H12" s="34"/>
      <c r="I12" s="34"/>
      <c r="J12" s="34"/>
      <c r="K12" s="34"/>
      <c r="L12" s="34">
        <v>1</v>
      </c>
    </row>
    <row r="13" spans="1:12" x14ac:dyDescent="0.45">
      <c r="A13" s="60">
        <v>8</v>
      </c>
      <c r="B13" s="93" t="s">
        <v>104</v>
      </c>
      <c r="C13" s="43" t="s">
        <v>123</v>
      </c>
      <c r="D13" s="43" t="s">
        <v>123</v>
      </c>
      <c r="E13" s="43">
        <v>1</v>
      </c>
      <c r="F13" s="43" t="s">
        <v>123</v>
      </c>
      <c r="G13" s="43" t="s">
        <v>123</v>
      </c>
      <c r="H13" s="43" t="s">
        <v>123</v>
      </c>
      <c r="I13" s="43" t="s">
        <v>123</v>
      </c>
      <c r="J13" s="43" t="s">
        <v>123</v>
      </c>
      <c r="K13" s="43" t="s">
        <v>123</v>
      </c>
      <c r="L13" s="44">
        <v>1</v>
      </c>
    </row>
    <row r="14" spans="1:12" x14ac:dyDescent="0.45">
      <c r="A14" s="60">
        <v>9</v>
      </c>
      <c r="B14" s="93" t="s">
        <v>105</v>
      </c>
      <c r="C14" s="43"/>
      <c r="D14" s="43"/>
      <c r="E14" s="43">
        <v>1</v>
      </c>
      <c r="F14" s="43"/>
      <c r="G14" s="43"/>
      <c r="H14" s="43"/>
      <c r="I14" s="43"/>
      <c r="J14" s="43"/>
      <c r="K14" s="33"/>
      <c r="L14" s="44">
        <v>1</v>
      </c>
    </row>
    <row r="15" spans="1:12" x14ac:dyDescent="0.45">
      <c r="A15" s="60">
        <v>10</v>
      </c>
      <c r="B15" s="93" t="s">
        <v>108</v>
      </c>
      <c r="C15" s="43"/>
      <c r="D15" s="43"/>
      <c r="E15" s="43">
        <v>1</v>
      </c>
      <c r="F15" s="43"/>
      <c r="G15" s="43"/>
      <c r="H15" s="43"/>
      <c r="I15" s="43"/>
      <c r="J15" s="43"/>
      <c r="K15" s="33"/>
      <c r="L15" s="44">
        <v>1</v>
      </c>
    </row>
    <row r="16" spans="1:12" x14ac:dyDescent="0.45">
      <c r="A16" s="60">
        <v>11</v>
      </c>
      <c r="B16" s="93" t="s">
        <v>106</v>
      </c>
      <c r="C16" s="43"/>
      <c r="D16" s="43"/>
      <c r="E16" s="43">
        <v>1</v>
      </c>
      <c r="F16" s="43"/>
      <c r="G16" s="43"/>
      <c r="H16" s="43"/>
      <c r="I16" s="43"/>
      <c r="J16" s="43"/>
      <c r="K16" s="33"/>
      <c r="L16" s="44">
        <v>1</v>
      </c>
    </row>
    <row r="17" spans="1:12" x14ac:dyDescent="0.45">
      <c r="A17" s="60">
        <v>12</v>
      </c>
      <c r="B17" s="94" t="s">
        <v>54</v>
      </c>
      <c r="C17" s="45"/>
      <c r="D17" s="45"/>
      <c r="E17" s="45">
        <v>1</v>
      </c>
      <c r="F17" s="45"/>
      <c r="G17" s="45"/>
      <c r="H17" s="45"/>
      <c r="I17" s="45"/>
      <c r="J17" s="45"/>
      <c r="K17" s="45"/>
      <c r="L17" s="45">
        <v>1</v>
      </c>
    </row>
    <row r="18" spans="1:12" x14ac:dyDescent="0.45">
      <c r="A18" s="60">
        <v>13</v>
      </c>
      <c r="B18" s="94" t="s">
        <v>55</v>
      </c>
      <c r="C18" s="43"/>
      <c r="D18" s="43"/>
      <c r="E18" s="43">
        <v>1</v>
      </c>
      <c r="F18" s="43"/>
      <c r="G18" s="43"/>
      <c r="H18" s="43"/>
      <c r="I18" s="43"/>
      <c r="J18" s="43"/>
      <c r="K18" s="33"/>
      <c r="L18" s="44">
        <v>1</v>
      </c>
    </row>
    <row r="19" spans="1:12" x14ac:dyDescent="0.45">
      <c r="A19" s="60">
        <v>14</v>
      </c>
      <c r="B19" s="94" t="s">
        <v>56</v>
      </c>
      <c r="C19" s="43"/>
      <c r="D19" s="43">
        <v>1</v>
      </c>
      <c r="E19" s="43"/>
      <c r="F19" s="43"/>
      <c r="G19" s="43"/>
      <c r="H19" s="43"/>
      <c r="I19" s="43"/>
      <c r="J19" s="43"/>
      <c r="K19" s="33"/>
      <c r="L19" s="44">
        <v>1</v>
      </c>
    </row>
    <row r="20" spans="1:12" x14ac:dyDescent="0.45">
      <c r="A20" s="60">
        <v>15</v>
      </c>
      <c r="B20" s="94" t="s">
        <v>57</v>
      </c>
      <c r="C20" s="48"/>
      <c r="D20" s="48">
        <v>1</v>
      </c>
      <c r="E20" s="48"/>
      <c r="F20" s="48"/>
      <c r="G20" s="48"/>
      <c r="H20" s="48"/>
      <c r="I20" s="48"/>
      <c r="J20" s="48"/>
      <c r="K20" s="48"/>
      <c r="L20" s="48">
        <v>1</v>
      </c>
    </row>
    <row r="21" spans="1:12" x14ac:dyDescent="0.45">
      <c r="A21" s="60">
        <v>16</v>
      </c>
      <c r="B21" s="94" t="s">
        <v>58</v>
      </c>
      <c r="C21" s="43" t="s">
        <v>117</v>
      </c>
      <c r="D21" s="43" t="s">
        <v>117</v>
      </c>
      <c r="E21" s="43">
        <v>1</v>
      </c>
      <c r="F21" s="43" t="s">
        <v>117</v>
      </c>
      <c r="G21" s="43" t="s">
        <v>117</v>
      </c>
      <c r="H21" s="43" t="s">
        <v>117</v>
      </c>
      <c r="I21" s="43" t="s">
        <v>117</v>
      </c>
      <c r="J21" s="43" t="s">
        <v>117</v>
      </c>
      <c r="K21" s="33" t="s">
        <v>117</v>
      </c>
      <c r="L21" s="44">
        <v>1</v>
      </c>
    </row>
    <row r="22" spans="1:12" x14ac:dyDescent="0.45">
      <c r="A22" s="60">
        <v>17</v>
      </c>
      <c r="B22" s="94" t="s">
        <v>59</v>
      </c>
      <c r="C22" s="43"/>
      <c r="D22" s="43"/>
      <c r="E22" s="43">
        <v>1</v>
      </c>
      <c r="F22" s="43"/>
      <c r="G22" s="43"/>
      <c r="H22" s="43"/>
      <c r="I22" s="43"/>
      <c r="J22" s="43"/>
      <c r="K22" s="33"/>
      <c r="L22" s="44">
        <v>1</v>
      </c>
    </row>
    <row r="23" spans="1:12" x14ac:dyDescent="0.45">
      <c r="A23" s="60">
        <v>18</v>
      </c>
      <c r="B23" s="94" t="s">
        <v>60</v>
      </c>
      <c r="C23" s="46"/>
      <c r="D23" s="46"/>
      <c r="E23" s="46">
        <v>1</v>
      </c>
      <c r="F23" s="46"/>
      <c r="G23" s="46"/>
      <c r="H23" s="46"/>
      <c r="I23" s="46"/>
      <c r="J23" s="46"/>
      <c r="K23" s="46"/>
      <c r="L23" s="46">
        <v>1</v>
      </c>
    </row>
    <row r="24" spans="1:12" x14ac:dyDescent="0.45">
      <c r="A24" s="60">
        <v>19</v>
      </c>
      <c r="B24" s="94" t="s">
        <v>61</v>
      </c>
      <c r="C24" s="43"/>
      <c r="D24" s="43"/>
      <c r="E24" s="43">
        <v>1</v>
      </c>
      <c r="F24" s="43"/>
      <c r="G24" s="43"/>
      <c r="H24" s="43"/>
      <c r="I24" s="43"/>
      <c r="J24" s="43"/>
      <c r="K24" s="33"/>
      <c r="L24" s="44">
        <v>1</v>
      </c>
    </row>
    <row r="25" spans="1:12" x14ac:dyDescent="0.45">
      <c r="A25" s="60">
        <v>20</v>
      </c>
      <c r="B25" s="94" t="s">
        <v>62</v>
      </c>
      <c r="C25" s="43"/>
      <c r="D25" s="43"/>
      <c r="E25" s="43">
        <v>1</v>
      </c>
      <c r="F25" s="43"/>
      <c r="G25" s="43"/>
      <c r="H25" s="43"/>
      <c r="I25" s="43"/>
      <c r="J25" s="43"/>
      <c r="K25" s="33"/>
      <c r="L25" s="44">
        <v>1</v>
      </c>
    </row>
    <row r="26" spans="1:12" x14ac:dyDescent="0.45">
      <c r="A26" s="60">
        <v>21</v>
      </c>
      <c r="B26" s="94" t="s">
        <v>63</v>
      </c>
      <c r="C26" s="49"/>
      <c r="D26" s="49" t="s">
        <v>125</v>
      </c>
      <c r="E26" s="49"/>
      <c r="F26" s="49"/>
      <c r="G26" s="49"/>
      <c r="H26" s="49"/>
      <c r="I26" s="49"/>
      <c r="J26" s="49"/>
      <c r="K26" s="49"/>
      <c r="L26" s="49" t="s">
        <v>125</v>
      </c>
    </row>
    <row r="27" spans="1:12" x14ac:dyDescent="0.45">
      <c r="A27" s="60">
        <v>22</v>
      </c>
      <c r="B27" s="94" t="s">
        <v>64</v>
      </c>
      <c r="C27" s="43"/>
      <c r="D27" s="43">
        <v>1</v>
      </c>
      <c r="E27" s="43"/>
      <c r="F27" s="43"/>
      <c r="G27" s="43"/>
      <c r="H27" s="43"/>
      <c r="I27" s="43"/>
      <c r="J27" s="43"/>
      <c r="K27" s="33"/>
      <c r="L27" s="44">
        <v>1</v>
      </c>
    </row>
    <row r="28" spans="1:12" x14ac:dyDescent="0.45">
      <c r="A28" s="60">
        <v>23</v>
      </c>
      <c r="B28" s="94" t="s">
        <v>65</v>
      </c>
      <c r="C28" s="43"/>
      <c r="D28" s="43"/>
      <c r="E28" s="43">
        <v>1</v>
      </c>
      <c r="F28" s="43"/>
      <c r="G28" s="43"/>
      <c r="H28" s="43"/>
      <c r="I28" s="43"/>
      <c r="J28" s="43"/>
      <c r="K28" s="33"/>
      <c r="L28" s="44">
        <v>1</v>
      </c>
    </row>
    <row r="29" spans="1:12" x14ac:dyDescent="0.45">
      <c r="A29" s="60">
        <v>24</v>
      </c>
      <c r="B29" s="94" t="s">
        <v>66</v>
      </c>
      <c r="C29" s="46" t="s">
        <v>117</v>
      </c>
      <c r="D29" s="46" t="s">
        <v>117</v>
      </c>
      <c r="E29" s="46">
        <v>1</v>
      </c>
      <c r="F29" s="46" t="s">
        <v>117</v>
      </c>
      <c r="G29" s="46" t="s">
        <v>117</v>
      </c>
      <c r="H29" s="46" t="s">
        <v>117</v>
      </c>
      <c r="I29" s="46" t="s">
        <v>117</v>
      </c>
      <c r="J29" s="46" t="s">
        <v>117</v>
      </c>
      <c r="K29" s="46" t="s">
        <v>117</v>
      </c>
      <c r="L29" s="46">
        <f>SUM(C29:K29)</f>
        <v>1</v>
      </c>
    </row>
    <row r="30" spans="1:12" ht="22.5" x14ac:dyDescent="0.45">
      <c r="A30" s="60">
        <v>25</v>
      </c>
      <c r="B30" s="94" t="s">
        <v>67</v>
      </c>
      <c r="C30" s="50"/>
      <c r="D30" s="50"/>
      <c r="E30" s="50">
        <v>1</v>
      </c>
      <c r="F30" s="50"/>
      <c r="G30" s="50"/>
      <c r="H30" s="50"/>
      <c r="I30" s="50"/>
      <c r="J30" s="50"/>
      <c r="K30" s="36"/>
      <c r="L30" s="51">
        <v>1</v>
      </c>
    </row>
    <row r="31" spans="1:12" x14ac:dyDescent="0.45">
      <c r="A31" s="60">
        <v>26</v>
      </c>
      <c r="B31" s="94" t="s">
        <v>68</v>
      </c>
      <c r="C31" s="43"/>
      <c r="D31" s="43">
        <v>1</v>
      </c>
      <c r="E31" s="43"/>
      <c r="F31" s="43"/>
      <c r="G31" s="43"/>
      <c r="H31" s="43"/>
      <c r="I31" s="43"/>
      <c r="J31" s="43"/>
      <c r="K31" s="33"/>
      <c r="L31" s="44">
        <v>1</v>
      </c>
    </row>
    <row r="32" spans="1:12" x14ac:dyDescent="0.45">
      <c r="A32" s="60">
        <v>27</v>
      </c>
      <c r="B32" s="95" t="s">
        <v>69</v>
      </c>
      <c r="C32" s="46"/>
      <c r="D32" s="46">
        <v>1</v>
      </c>
      <c r="E32" s="46"/>
      <c r="F32" s="46"/>
      <c r="G32" s="46"/>
      <c r="H32" s="46"/>
      <c r="I32" s="46"/>
      <c r="J32" s="46"/>
      <c r="K32" s="46"/>
      <c r="L32" s="46">
        <v>1</v>
      </c>
    </row>
    <row r="33" spans="1:12" x14ac:dyDescent="0.45">
      <c r="A33" s="60">
        <v>28</v>
      </c>
      <c r="B33" s="94" t="s">
        <v>70</v>
      </c>
      <c r="C33" s="43"/>
      <c r="D33" s="43"/>
      <c r="E33" s="43"/>
      <c r="F33" s="43"/>
      <c r="G33" s="43"/>
      <c r="H33" s="44">
        <v>1</v>
      </c>
      <c r="I33" s="43"/>
      <c r="J33" s="43"/>
      <c r="K33" s="33"/>
      <c r="L33" s="44">
        <v>1</v>
      </c>
    </row>
    <row r="34" spans="1:12" x14ac:dyDescent="0.45">
      <c r="A34" s="60">
        <v>29</v>
      </c>
      <c r="B34" s="96" t="s">
        <v>71</v>
      </c>
      <c r="C34" s="43"/>
      <c r="D34" s="43"/>
      <c r="E34" s="43">
        <v>1</v>
      </c>
      <c r="F34" s="43"/>
      <c r="G34" s="43"/>
      <c r="H34" s="43"/>
      <c r="I34" s="43"/>
      <c r="J34" s="43"/>
      <c r="K34" s="33"/>
      <c r="L34" s="44">
        <v>1</v>
      </c>
    </row>
    <row r="35" spans="1:12" x14ac:dyDescent="0.45">
      <c r="A35" s="60">
        <v>30</v>
      </c>
      <c r="B35" s="96" t="s">
        <v>72</v>
      </c>
      <c r="C35" s="45">
        <v>1</v>
      </c>
      <c r="D35" s="45"/>
      <c r="E35" s="45"/>
      <c r="F35" s="45"/>
      <c r="G35" s="45"/>
      <c r="H35" s="45"/>
      <c r="I35" s="45"/>
      <c r="J35" s="45"/>
      <c r="K35" s="45"/>
      <c r="L35" s="45">
        <v>1</v>
      </c>
    </row>
    <row r="36" spans="1:12" x14ac:dyDescent="0.45">
      <c r="A36" s="60">
        <v>31</v>
      </c>
      <c r="B36" s="96" t="s">
        <v>73</v>
      </c>
      <c r="C36" s="43">
        <v>1</v>
      </c>
      <c r="D36" s="43"/>
      <c r="E36" s="43"/>
      <c r="F36" s="43"/>
      <c r="G36" s="43"/>
      <c r="H36" s="43"/>
      <c r="I36" s="43"/>
      <c r="J36" s="43"/>
      <c r="K36" s="33"/>
      <c r="L36" s="44">
        <v>1</v>
      </c>
    </row>
    <row r="37" spans="1:12" x14ac:dyDescent="0.45">
      <c r="A37" s="60">
        <v>32</v>
      </c>
      <c r="B37" s="96" t="s">
        <v>74</v>
      </c>
      <c r="C37" s="43"/>
      <c r="D37" s="43">
        <v>1</v>
      </c>
      <c r="E37" s="43"/>
      <c r="F37" s="43"/>
      <c r="G37" s="43"/>
      <c r="H37" s="43"/>
      <c r="I37" s="43"/>
      <c r="J37" s="43"/>
      <c r="K37" s="33"/>
      <c r="L37" s="44">
        <v>1</v>
      </c>
    </row>
    <row r="38" spans="1:12" x14ac:dyDescent="0.45">
      <c r="A38" s="60">
        <v>33</v>
      </c>
      <c r="B38" s="96" t="s">
        <v>75</v>
      </c>
      <c r="C38" s="45">
        <v>0</v>
      </c>
      <c r="D38" s="45">
        <v>1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1</v>
      </c>
    </row>
    <row r="39" spans="1:12" x14ac:dyDescent="0.45">
      <c r="A39" s="60">
        <v>34</v>
      </c>
      <c r="B39" s="96" t="s">
        <v>76</v>
      </c>
      <c r="C39" s="43">
        <v>1</v>
      </c>
      <c r="D39" s="43"/>
      <c r="E39" s="43"/>
      <c r="F39" s="43"/>
      <c r="G39" s="43"/>
      <c r="H39" s="43"/>
      <c r="I39" s="43"/>
      <c r="J39" s="43"/>
      <c r="K39" s="33"/>
      <c r="L39" s="44">
        <v>1</v>
      </c>
    </row>
    <row r="40" spans="1:12" x14ac:dyDescent="0.45">
      <c r="A40" s="60">
        <v>35</v>
      </c>
      <c r="B40" s="96" t="s">
        <v>77</v>
      </c>
      <c r="C40" s="46"/>
      <c r="D40" s="46"/>
      <c r="E40" s="46"/>
      <c r="F40" s="46"/>
      <c r="G40" s="46">
        <v>1</v>
      </c>
      <c r="H40" s="46"/>
      <c r="I40" s="46"/>
      <c r="J40" s="46"/>
      <c r="K40" s="46"/>
      <c r="L40" s="46">
        <v>1</v>
      </c>
    </row>
    <row r="41" spans="1:12" x14ac:dyDescent="0.45">
      <c r="A41" s="60">
        <v>36</v>
      </c>
      <c r="B41" s="96" t="s">
        <v>78</v>
      </c>
      <c r="C41" s="43">
        <v>1</v>
      </c>
      <c r="D41" s="43"/>
      <c r="E41" s="43"/>
      <c r="F41" s="43"/>
      <c r="G41" s="43"/>
      <c r="H41" s="43"/>
      <c r="I41" s="43"/>
      <c r="J41" s="43"/>
      <c r="K41" s="33"/>
      <c r="L41" s="44">
        <v>1</v>
      </c>
    </row>
    <row r="42" spans="1:12" x14ac:dyDescent="0.45">
      <c r="A42" s="60">
        <v>37</v>
      </c>
      <c r="B42" s="96" t="s">
        <v>79</v>
      </c>
      <c r="C42" s="43"/>
      <c r="D42" s="43"/>
      <c r="E42" s="43">
        <v>1</v>
      </c>
      <c r="F42" s="43"/>
      <c r="G42" s="43"/>
      <c r="H42" s="43"/>
      <c r="I42" s="43"/>
      <c r="J42" s="43"/>
      <c r="K42" s="33"/>
      <c r="L42" s="44">
        <v>1</v>
      </c>
    </row>
    <row r="43" spans="1:12" x14ac:dyDescent="0.45">
      <c r="A43" s="60">
        <v>38</v>
      </c>
      <c r="B43" s="96" t="s">
        <v>80</v>
      </c>
      <c r="C43" s="43"/>
      <c r="D43" s="43"/>
      <c r="E43" s="43">
        <v>1</v>
      </c>
      <c r="F43" s="43"/>
      <c r="G43" s="43"/>
      <c r="H43" s="43"/>
      <c r="I43" s="43"/>
      <c r="J43" s="43"/>
      <c r="K43" s="33"/>
      <c r="L43" s="44">
        <v>1</v>
      </c>
    </row>
    <row r="44" spans="1:12" x14ac:dyDescent="0.45">
      <c r="A44" s="60">
        <v>39</v>
      </c>
      <c r="B44" s="96" t="s">
        <v>81</v>
      </c>
      <c r="C44" s="43"/>
      <c r="D44" s="43"/>
      <c r="E44" s="43">
        <v>1</v>
      </c>
      <c r="F44" s="43"/>
      <c r="G44" s="43"/>
      <c r="H44" s="43"/>
      <c r="I44" s="43"/>
      <c r="J44" s="43"/>
      <c r="K44" s="33"/>
      <c r="L44" s="44">
        <v>1</v>
      </c>
    </row>
    <row r="45" spans="1:12" x14ac:dyDescent="0.45">
      <c r="A45" s="60">
        <v>40</v>
      </c>
      <c r="B45" s="96" t="s">
        <v>82</v>
      </c>
      <c r="C45" s="52"/>
      <c r="D45" s="52">
        <v>1</v>
      </c>
      <c r="E45" s="43"/>
      <c r="F45" s="43"/>
      <c r="G45" s="43"/>
      <c r="H45" s="43"/>
      <c r="I45" s="43"/>
      <c r="J45" s="43"/>
      <c r="K45" s="33"/>
      <c r="L45" s="53">
        <v>1</v>
      </c>
    </row>
    <row r="46" spans="1:12" x14ac:dyDescent="0.45">
      <c r="A46" s="60">
        <v>41</v>
      </c>
      <c r="B46" s="96" t="s">
        <v>83</v>
      </c>
      <c r="C46" s="43">
        <v>1</v>
      </c>
      <c r="D46" s="43"/>
      <c r="E46" s="43"/>
      <c r="F46" s="43"/>
      <c r="G46" s="43"/>
      <c r="H46" s="43"/>
      <c r="I46" s="43"/>
      <c r="J46" s="43"/>
      <c r="K46" s="33"/>
      <c r="L46" s="44">
        <v>1</v>
      </c>
    </row>
    <row r="47" spans="1:12" x14ac:dyDescent="0.45">
      <c r="A47" s="60">
        <v>42</v>
      </c>
      <c r="B47" s="96" t="s">
        <v>84</v>
      </c>
      <c r="C47" s="43"/>
      <c r="D47" s="43"/>
      <c r="E47" s="43">
        <v>1</v>
      </c>
      <c r="F47" s="43"/>
      <c r="G47" s="43"/>
      <c r="H47" s="43"/>
      <c r="I47" s="43"/>
      <c r="J47" s="43"/>
      <c r="K47" s="33"/>
      <c r="L47" s="44">
        <v>1</v>
      </c>
    </row>
    <row r="48" spans="1:12" x14ac:dyDescent="0.45">
      <c r="A48" s="60">
        <v>43</v>
      </c>
      <c r="B48" s="96" t="s">
        <v>85</v>
      </c>
      <c r="C48" s="45"/>
      <c r="D48" s="45">
        <v>1</v>
      </c>
      <c r="E48" s="45"/>
      <c r="F48" s="45"/>
      <c r="G48" s="45"/>
      <c r="H48" s="45"/>
      <c r="I48" s="45"/>
      <c r="J48" s="45"/>
      <c r="K48" s="45"/>
      <c r="L48" s="45">
        <f>SUM(C48:K48)</f>
        <v>1</v>
      </c>
    </row>
    <row r="49" spans="1:12" x14ac:dyDescent="0.45">
      <c r="A49" s="60">
        <v>44</v>
      </c>
      <c r="B49" s="96" t="s">
        <v>86</v>
      </c>
      <c r="C49" s="43" t="s">
        <v>117</v>
      </c>
      <c r="D49" s="43">
        <v>1</v>
      </c>
      <c r="E49" s="43" t="s">
        <v>117</v>
      </c>
      <c r="F49" s="43" t="s">
        <v>117</v>
      </c>
      <c r="G49" s="43" t="s">
        <v>117</v>
      </c>
      <c r="H49" s="43" t="s">
        <v>117</v>
      </c>
      <c r="I49" s="43" t="s">
        <v>117</v>
      </c>
      <c r="J49" s="43" t="s">
        <v>117</v>
      </c>
      <c r="K49" s="43" t="s">
        <v>117</v>
      </c>
      <c r="L49" s="43">
        <v>1</v>
      </c>
    </row>
    <row r="50" spans="1:12" x14ac:dyDescent="0.45">
      <c r="A50" s="60">
        <v>45</v>
      </c>
      <c r="B50" s="96" t="s">
        <v>87</v>
      </c>
      <c r="C50" s="43"/>
      <c r="D50" s="43"/>
      <c r="E50" s="43">
        <v>1</v>
      </c>
      <c r="F50" s="43"/>
      <c r="G50" s="43"/>
      <c r="H50" s="43"/>
      <c r="I50" s="43"/>
      <c r="J50" s="43"/>
      <c r="K50" s="33"/>
      <c r="L50" s="44">
        <v>1</v>
      </c>
    </row>
    <row r="51" spans="1:12" x14ac:dyDescent="0.45">
      <c r="A51" s="60">
        <v>46</v>
      </c>
      <c r="B51" s="96" t="s">
        <v>88</v>
      </c>
      <c r="C51" s="45"/>
      <c r="D51" s="45"/>
      <c r="E51" s="45">
        <v>1</v>
      </c>
      <c r="F51" s="45"/>
      <c r="G51" s="45"/>
      <c r="H51" s="45"/>
      <c r="I51" s="45"/>
      <c r="J51" s="45"/>
      <c r="K51" s="45"/>
      <c r="L51" s="45">
        <v>1</v>
      </c>
    </row>
    <row r="52" spans="1:12" x14ac:dyDescent="0.45">
      <c r="A52" s="60">
        <v>47</v>
      </c>
      <c r="B52" s="96" t="s">
        <v>89</v>
      </c>
      <c r="C52" s="43"/>
      <c r="D52" s="43"/>
      <c r="E52" s="43">
        <v>1</v>
      </c>
      <c r="F52" s="43"/>
      <c r="G52" s="43"/>
      <c r="H52" s="43"/>
      <c r="I52" s="43"/>
      <c r="J52" s="43"/>
      <c r="K52" s="33"/>
      <c r="L52" s="44">
        <v>1</v>
      </c>
    </row>
    <row r="53" spans="1:12" x14ac:dyDescent="0.45">
      <c r="A53" s="60">
        <v>48</v>
      </c>
      <c r="B53" s="96" t="s">
        <v>90</v>
      </c>
      <c r="C53" s="43"/>
      <c r="D53" s="43"/>
      <c r="E53" s="43">
        <v>1</v>
      </c>
      <c r="F53" s="43"/>
      <c r="G53" s="43"/>
      <c r="H53" s="43"/>
      <c r="I53" s="43"/>
      <c r="J53" s="43"/>
      <c r="K53" s="33"/>
      <c r="L53" s="44">
        <v>1</v>
      </c>
    </row>
    <row r="54" spans="1:12" x14ac:dyDescent="0.45">
      <c r="A54" s="60">
        <v>49</v>
      </c>
      <c r="B54" s="96" t="s">
        <v>91</v>
      </c>
      <c r="C54" s="45"/>
      <c r="D54" s="45"/>
      <c r="E54" s="45">
        <v>1</v>
      </c>
      <c r="F54" s="45"/>
      <c r="G54" s="45"/>
      <c r="H54" s="45"/>
      <c r="I54" s="45"/>
      <c r="J54" s="45"/>
      <c r="K54" s="45"/>
      <c r="L54" s="45">
        <v>1</v>
      </c>
    </row>
    <row r="55" spans="1:12" x14ac:dyDescent="0.45">
      <c r="A55" s="60">
        <v>50</v>
      </c>
      <c r="B55" s="96" t="s">
        <v>92</v>
      </c>
      <c r="C55" s="43"/>
      <c r="D55" s="43"/>
      <c r="E55" s="43">
        <v>1</v>
      </c>
      <c r="F55" s="43"/>
      <c r="G55" s="43"/>
      <c r="H55" s="43"/>
      <c r="I55" s="43"/>
      <c r="J55" s="43"/>
      <c r="K55" s="33"/>
      <c r="L55" s="44">
        <v>1</v>
      </c>
    </row>
    <row r="56" spans="1:12" x14ac:dyDescent="0.45">
      <c r="A56" s="60">
        <v>51</v>
      </c>
      <c r="B56" s="96" t="s">
        <v>93</v>
      </c>
      <c r="C56" s="45"/>
      <c r="D56" s="45">
        <v>1</v>
      </c>
      <c r="E56" s="45"/>
      <c r="F56" s="45"/>
      <c r="G56" s="45"/>
      <c r="H56" s="45"/>
      <c r="I56" s="45"/>
      <c r="J56" s="45"/>
      <c r="K56" s="45"/>
      <c r="L56" s="45">
        <f>SUM(C56:K56)</f>
        <v>1</v>
      </c>
    </row>
    <row r="57" spans="1:12" x14ac:dyDescent="0.45">
      <c r="A57" s="60">
        <v>52</v>
      </c>
      <c r="B57" s="96" t="s">
        <v>94</v>
      </c>
      <c r="C57" s="45"/>
      <c r="D57" s="45">
        <v>1</v>
      </c>
      <c r="E57" s="45"/>
      <c r="F57" s="45"/>
      <c r="G57" s="45"/>
      <c r="H57" s="45"/>
      <c r="I57" s="45"/>
      <c r="J57" s="45"/>
      <c r="K57" s="45"/>
      <c r="L57" s="45">
        <f>SUM(C57:K57)</f>
        <v>1</v>
      </c>
    </row>
    <row r="58" spans="1:12" x14ac:dyDescent="0.45">
      <c r="A58" s="60">
        <v>53</v>
      </c>
      <c r="B58" s="96" t="s">
        <v>95</v>
      </c>
      <c r="C58" s="43"/>
      <c r="D58" s="43"/>
      <c r="E58" s="43">
        <v>1</v>
      </c>
      <c r="F58" s="43"/>
      <c r="G58" s="43"/>
      <c r="H58" s="43"/>
      <c r="I58" s="43"/>
      <c r="J58" s="43"/>
      <c r="K58" s="33"/>
      <c r="L58" s="44">
        <v>1</v>
      </c>
    </row>
    <row r="59" spans="1:12" x14ac:dyDescent="0.45">
      <c r="A59" s="60">
        <v>54</v>
      </c>
      <c r="B59" s="96" t="s">
        <v>96</v>
      </c>
      <c r="C59" s="45"/>
      <c r="D59" s="45">
        <v>1</v>
      </c>
      <c r="E59" s="45"/>
      <c r="F59" s="45"/>
      <c r="G59" s="45"/>
      <c r="H59" s="45"/>
      <c r="I59" s="45"/>
      <c r="J59" s="45"/>
      <c r="K59" s="45"/>
      <c r="L59" s="45">
        <f>SUM(C59:K59)</f>
        <v>1</v>
      </c>
    </row>
    <row r="60" spans="1:12" x14ac:dyDescent="0.45">
      <c r="A60" s="60">
        <v>55</v>
      </c>
      <c r="B60" s="93" t="s">
        <v>97</v>
      </c>
      <c r="C60" s="45"/>
      <c r="D60" s="45">
        <v>1</v>
      </c>
      <c r="E60" s="45"/>
      <c r="F60" s="45"/>
      <c r="G60" s="45"/>
      <c r="H60" s="45"/>
      <c r="I60" s="45"/>
      <c r="J60" s="45"/>
      <c r="K60" s="45"/>
      <c r="L60" s="45">
        <f>SUM(C60:K60)</f>
        <v>1</v>
      </c>
    </row>
  </sheetData>
  <mergeCells count="4">
    <mergeCell ref="B4:B5"/>
    <mergeCell ref="C4:K4"/>
    <mergeCell ref="L4:L5"/>
    <mergeCell ref="A4:A5"/>
  </mergeCells>
  <phoneticPr fontId="2" type="noConversion"/>
  <printOptions horizontalCentered="1"/>
  <pageMargins left="0.62992125984251968" right="0.51181102362204722" top="0.98425196850393704" bottom="0.59055118110236227" header="0.51181102362204722" footer="0.51181102362204722"/>
  <pageSetup paperSize="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3"/>
  <sheetViews>
    <sheetView topLeftCell="B40" zoomScaleNormal="100" workbookViewId="0">
      <selection activeCell="R61" sqref="R61"/>
    </sheetView>
  </sheetViews>
  <sheetFormatPr defaultRowHeight="23.25" x14ac:dyDescent="0.5"/>
  <cols>
    <col min="1" max="1" width="6.5703125" style="3" customWidth="1"/>
    <col min="2" max="2" width="22.42578125" style="3" customWidth="1"/>
    <col min="3" max="3" width="8.140625" style="3" customWidth="1"/>
    <col min="4" max="4" width="8.85546875" style="3" customWidth="1"/>
    <col min="5" max="5" width="8.5703125" style="3" customWidth="1"/>
    <col min="6" max="6" width="8" style="3" customWidth="1"/>
    <col min="7" max="7" width="8.5703125" style="3" customWidth="1"/>
    <col min="8" max="8" width="8" style="3" customWidth="1"/>
    <col min="9" max="9" width="8.140625" style="3" customWidth="1"/>
    <col min="10" max="10" width="8" style="3" customWidth="1"/>
    <col min="11" max="11" width="8.42578125" style="3" customWidth="1"/>
    <col min="12" max="13" width="8" style="3" customWidth="1"/>
    <col min="14" max="14" width="8.42578125" style="3" customWidth="1"/>
    <col min="15" max="15" width="10" style="3" customWidth="1"/>
    <col min="16" max="16384" width="9.140625" style="3"/>
  </cols>
  <sheetData>
    <row r="1" spans="1:17" x14ac:dyDescent="0.35">
      <c r="B1" s="98" t="s">
        <v>129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4"/>
      <c r="P1" s="8"/>
      <c r="Q1" s="8"/>
    </row>
    <row r="2" spans="1:17" ht="23.25" customHeight="1" x14ac:dyDescent="0.35">
      <c r="B2" s="98" t="s">
        <v>111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4"/>
      <c r="P2" s="8"/>
      <c r="Q2" s="8"/>
    </row>
    <row r="3" spans="1:17" ht="23.25" customHeight="1" x14ac:dyDescent="0.3"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8"/>
      <c r="Q3" s="8"/>
    </row>
    <row r="4" spans="1:17" x14ac:dyDescent="0.5">
      <c r="A4" s="161" t="s">
        <v>127</v>
      </c>
      <c r="B4" s="164" t="s">
        <v>53</v>
      </c>
      <c r="C4" s="167" t="s">
        <v>50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9"/>
      <c r="O4" s="170" t="s">
        <v>35</v>
      </c>
      <c r="P4" s="8"/>
      <c r="Q4" s="8"/>
    </row>
    <row r="5" spans="1:17" x14ac:dyDescent="0.5">
      <c r="A5" s="162"/>
      <c r="B5" s="165"/>
      <c r="C5" s="169" t="s">
        <v>36</v>
      </c>
      <c r="D5" s="171"/>
      <c r="E5" s="171"/>
      <c r="F5" s="171" t="s">
        <v>37</v>
      </c>
      <c r="G5" s="171"/>
      <c r="H5" s="171"/>
      <c r="I5" s="171" t="s">
        <v>51</v>
      </c>
      <c r="J5" s="171"/>
      <c r="K5" s="171"/>
      <c r="L5" s="171" t="s">
        <v>23</v>
      </c>
      <c r="M5" s="171"/>
      <c r="N5" s="171"/>
      <c r="O5" s="165"/>
      <c r="P5" s="8"/>
      <c r="Q5" s="8"/>
    </row>
    <row r="6" spans="1:17" x14ac:dyDescent="0.5">
      <c r="A6" s="163"/>
      <c r="B6" s="166"/>
      <c r="C6" s="54" t="s">
        <v>38</v>
      </c>
      <c r="D6" s="55" t="s">
        <v>39</v>
      </c>
      <c r="E6" s="55" t="s">
        <v>13</v>
      </c>
      <c r="F6" s="54" t="s">
        <v>38</v>
      </c>
      <c r="G6" s="55" t="s">
        <v>39</v>
      </c>
      <c r="H6" s="55" t="s">
        <v>13</v>
      </c>
      <c r="I6" s="54" t="s">
        <v>38</v>
      </c>
      <c r="J6" s="55" t="s">
        <v>39</v>
      </c>
      <c r="K6" s="55" t="s">
        <v>13</v>
      </c>
      <c r="L6" s="54" t="s">
        <v>38</v>
      </c>
      <c r="M6" s="55" t="s">
        <v>39</v>
      </c>
      <c r="N6" s="55" t="s">
        <v>13</v>
      </c>
      <c r="O6" s="166"/>
      <c r="P6" s="8"/>
      <c r="Q6" s="8"/>
    </row>
    <row r="7" spans="1:17" x14ac:dyDescent="0.3">
      <c r="A7" s="60">
        <v>1</v>
      </c>
      <c r="B7" s="60" t="s">
        <v>98</v>
      </c>
      <c r="C7" s="17">
        <v>18</v>
      </c>
      <c r="D7" s="17">
        <v>82</v>
      </c>
      <c r="E7" s="17">
        <v>100</v>
      </c>
      <c r="F7" s="17">
        <v>5</v>
      </c>
      <c r="G7" s="17">
        <v>5</v>
      </c>
      <c r="H7" s="17">
        <v>10</v>
      </c>
      <c r="I7" s="17">
        <v>0</v>
      </c>
      <c r="J7" s="17">
        <v>4</v>
      </c>
      <c r="K7" s="17">
        <v>4</v>
      </c>
      <c r="L7" s="17">
        <v>2</v>
      </c>
      <c r="M7" s="17">
        <v>8</v>
      </c>
      <c r="N7" s="17">
        <v>10</v>
      </c>
      <c r="O7" s="17">
        <v>124</v>
      </c>
      <c r="P7" s="8"/>
      <c r="Q7" s="8"/>
    </row>
    <row r="8" spans="1:17" x14ac:dyDescent="0.3">
      <c r="A8" s="60">
        <v>2</v>
      </c>
      <c r="B8" s="60" t="s">
        <v>99</v>
      </c>
      <c r="C8" s="56">
        <v>9</v>
      </c>
      <c r="D8" s="56">
        <v>25</v>
      </c>
      <c r="E8" s="56">
        <f>SUM(C8:D8)</f>
        <v>34</v>
      </c>
      <c r="F8" s="56">
        <v>8</v>
      </c>
      <c r="G8" s="56">
        <v>12</v>
      </c>
      <c r="H8" s="56">
        <f>SUM(F8:G8)</f>
        <v>20</v>
      </c>
      <c r="I8" s="56"/>
      <c r="J8" s="56"/>
      <c r="K8" s="56"/>
      <c r="L8" s="56"/>
      <c r="M8" s="56"/>
      <c r="N8" s="56"/>
      <c r="O8" s="17">
        <f>SUM(E8+H8)</f>
        <v>54</v>
      </c>
      <c r="P8" s="8"/>
      <c r="Q8" s="8"/>
    </row>
    <row r="9" spans="1:17" ht="24" customHeight="1" x14ac:dyDescent="0.3">
      <c r="A9" s="60">
        <v>3</v>
      </c>
      <c r="B9" s="60" t="s">
        <v>100</v>
      </c>
      <c r="C9" s="17">
        <v>3</v>
      </c>
      <c r="D9" s="17">
        <v>29</v>
      </c>
      <c r="E9" s="17">
        <f>SUM(C9:D9)</f>
        <v>32</v>
      </c>
      <c r="F9" s="17">
        <v>0</v>
      </c>
      <c r="G9" s="17">
        <v>3</v>
      </c>
      <c r="H9" s="17">
        <f>SUM(F9:G9)</f>
        <v>3</v>
      </c>
      <c r="I9" s="17">
        <v>0</v>
      </c>
      <c r="J9" s="17">
        <v>13</v>
      </c>
      <c r="K9" s="17">
        <f>SUM(I9:J9)</f>
        <v>13</v>
      </c>
      <c r="L9" s="17">
        <v>0</v>
      </c>
      <c r="M9" s="17">
        <v>0</v>
      </c>
      <c r="N9" s="17">
        <f>SUM(L9:M9)</f>
        <v>0</v>
      </c>
      <c r="O9" s="17">
        <f>SUM(E9+H9+K9+N9)</f>
        <v>48</v>
      </c>
      <c r="P9" s="8"/>
      <c r="Q9" s="8"/>
    </row>
    <row r="10" spans="1:17" x14ac:dyDescent="0.3">
      <c r="A10" s="60">
        <v>4</v>
      </c>
      <c r="B10" s="60" t="s">
        <v>101</v>
      </c>
      <c r="C10" s="19">
        <v>3</v>
      </c>
      <c r="D10" s="19">
        <v>29</v>
      </c>
      <c r="E10" s="19">
        <v>32</v>
      </c>
      <c r="F10" s="19">
        <v>2</v>
      </c>
      <c r="G10" s="19">
        <v>8</v>
      </c>
      <c r="H10" s="19">
        <v>10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8">
        <v>42</v>
      </c>
      <c r="P10" s="8"/>
      <c r="Q10" s="8"/>
    </row>
    <row r="11" spans="1:17" x14ac:dyDescent="0.3">
      <c r="A11" s="60">
        <v>5</v>
      </c>
      <c r="B11" s="60" t="s">
        <v>102</v>
      </c>
      <c r="C11" s="17">
        <v>5</v>
      </c>
      <c r="D11" s="17">
        <v>25</v>
      </c>
      <c r="E11" s="17">
        <v>30</v>
      </c>
      <c r="F11" s="17">
        <v>1</v>
      </c>
      <c r="G11" s="17">
        <v>1</v>
      </c>
      <c r="H11" s="17">
        <v>2</v>
      </c>
      <c r="I11" s="17">
        <v>1</v>
      </c>
      <c r="J11" s="17">
        <v>4</v>
      </c>
      <c r="K11" s="17">
        <v>5</v>
      </c>
      <c r="L11" s="17">
        <v>0</v>
      </c>
      <c r="M11" s="17">
        <v>0</v>
      </c>
      <c r="N11" s="17"/>
      <c r="O11" s="17">
        <v>37</v>
      </c>
      <c r="P11" s="8"/>
      <c r="Q11" s="8"/>
    </row>
    <row r="12" spans="1:17" x14ac:dyDescent="0.3">
      <c r="A12" s="60">
        <v>6</v>
      </c>
      <c r="B12" s="60" t="s">
        <v>103</v>
      </c>
      <c r="C12" s="19">
        <v>8</v>
      </c>
      <c r="D12" s="19">
        <v>15</v>
      </c>
      <c r="E12" s="19">
        <v>23</v>
      </c>
      <c r="F12" s="19"/>
      <c r="G12" s="19"/>
      <c r="H12" s="19"/>
      <c r="I12" s="19"/>
      <c r="J12" s="19"/>
      <c r="K12" s="19"/>
      <c r="L12" s="19"/>
      <c r="M12" s="19"/>
      <c r="N12" s="19"/>
      <c r="O12" s="18">
        <v>23</v>
      </c>
    </row>
    <row r="13" spans="1:17" x14ac:dyDescent="0.3">
      <c r="A13" s="60">
        <v>7</v>
      </c>
      <c r="B13" s="60" t="s">
        <v>107</v>
      </c>
      <c r="C13" s="17">
        <v>3</v>
      </c>
      <c r="D13" s="17">
        <v>17</v>
      </c>
      <c r="E13" s="17">
        <v>20</v>
      </c>
      <c r="F13" s="17" t="s">
        <v>117</v>
      </c>
      <c r="G13" s="17">
        <v>10</v>
      </c>
      <c r="H13" s="17">
        <v>10</v>
      </c>
      <c r="I13" s="17" t="s">
        <v>117</v>
      </c>
      <c r="J13" s="17">
        <v>7</v>
      </c>
      <c r="K13" s="17">
        <v>7</v>
      </c>
      <c r="L13" s="17">
        <v>4</v>
      </c>
      <c r="M13" s="17">
        <v>4</v>
      </c>
      <c r="N13" s="17">
        <v>8</v>
      </c>
      <c r="O13" s="17">
        <v>45</v>
      </c>
    </row>
    <row r="14" spans="1:17" x14ac:dyDescent="0.3">
      <c r="A14" s="60">
        <v>8</v>
      </c>
      <c r="B14" s="60" t="s">
        <v>104</v>
      </c>
      <c r="C14" s="56">
        <v>2</v>
      </c>
      <c r="D14" s="56">
        <v>11</v>
      </c>
      <c r="E14" s="56">
        <f>C14+D14</f>
        <v>13</v>
      </c>
      <c r="F14" s="56">
        <v>3</v>
      </c>
      <c r="G14" s="56">
        <v>6</v>
      </c>
      <c r="H14" s="56">
        <f>F14+G14</f>
        <v>9</v>
      </c>
      <c r="I14" s="56">
        <v>0</v>
      </c>
      <c r="J14" s="56">
        <v>0</v>
      </c>
      <c r="K14" s="56">
        <f>I14+J14</f>
        <v>0</v>
      </c>
      <c r="L14" s="56">
        <v>0</v>
      </c>
      <c r="M14" s="56">
        <v>1</v>
      </c>
      <c r="N14" s="56">
        <f>L14+M14</f>
        <v>1</v>
      </c>
      <c r="O14" s="17">
        <f>E14+H14+K14+N14</f>
        <v>23</v>
      </c>
    </row>
    <row r="15" spans="1:17" x14ac:dyDescent="0.3">
      <c r="A15" s="60">
        <v>9</v>
      </c>
      <c r="B15" s="60" t="s">
        <v>105</v>
      </c>
      <c r="C15" s="17">
        <v>17</v>
      </c>
      <c r="D15" s="17">
        <v>52</v>
      </c>
      <c r="E15" s="17">
        <v>69</v>
      </c>
      <c r="F15" s="17"/>
      <c r="G15" s="17"/>
      <c r="H15" s="17"/>
      <c r="I15" s="17"/>
      <c r="J15" s="17"/>
      <c r="K15" s="17"/>
      <c r="L15" s="17">
        <v>2</v>
      </c>
      <c r="M15" s="17" t="s">
        <v>117</v>
      </c>
      <c r="N15" s="17">
        <v>2</v>
      </c>
      <c r="O15" s="17">
        <v>71</v>
      </c>
    </row>
    <row r="16" spans="1:17" x14ac:dyDescent="0.3">
      <c r="A16" s="60">
        <v>10</v>
      </c>
      <c r="B16" s="60" t="s">
        <v>108</v>
      </c>
      <c r="C16" s="56">
        <v>4</v>
      </c>
      <c r="D16" s="56">
        <v>12</v>
      </c>
      <c r="E16" s="56">
        <v>16</v>
      </c>
      <c r="F16" s="56"/>
      <c r="G16" s="56">
        <v>3</v>
      </c>
      <c r="H16" s="56">
        <v>3</v>
      </c>
      <c r="I16" s="56"/>
      <c r="J16" s="56">
        <v>1</v>
      </c>
      <c r="K16" s="56">
        <v>1</v>
      </c>
      <c r="L16" s="56"/>
      <c r="M16" s="56"/>
      <c r="N16" s="56"/>
      <c r="O16" s="17">
        <v>20</v>
      </c>
    </row>
    <row r="17" spans="1:15" x14ac:dyDescent="0.3">
      <c r="A17" s="60">
        <v>11</v>
      </c>
      <c r="B17" s="60" t="s">
        <v>106</v>
      </c>
      <c r="C17" s="17">
        <v>11</v>
      </c>
      <c r="D17" s="17">
        <v>23</v>
      </c>
      <c r="E17" s="17">
        <v>34</v>
      </c>
      <c r="F17" s="17">
        <v>1</v>
      </c>
      <c r="G17" s="17">
        <v>3</v>
      </c>
      <c r="H17" s="17">
        <v>4</v>
      </c>
      <c r="I17" s="17">
        <v>2</v>
      </c>
      <c r="J17" s="17">
        <v>13</v>
      </c>
      <c r="K17" s="17">
        <v>15</v>
      </c>
      <c r="L17" s="17">
        <v>1</v>
      </c>
      <c r="M17" s="17">
        <v>1</v>
      </c>
      <c r="N17" s="17">
        <v>2</v>
      </c>
      <c r="O17" s="17">
        <v>55</v>
      </c>
    </row>
    <row r="18" spans="1:15" x14ac:dyDescent="0.3">
      <c r="A18" s="60">
        <v>12</v>
      </c>
      <c r="B18" s="61" t="s">
        <v>54</v>
      </c>
      <c r="C18" s="56">
        <v>14</v>
      </c>
      <c r="D18" s="56">
        <v>51</v>
      </c>
      <c r="E18" s="56">
        <v>65</v>
      </c>
      <c r="F18" s="56">
        <v>4</v>
      </c>
      <c r="G18" s="56">
        <v>25</v>
      </c>
      <c r="H18" s="56">
        <v>29</v>
      </c>
      <c r="I18" s="56"/>
      <c r="J18" s="56">
        <v>5</v>
      </c>
      <c r="K18" s="56">
        <v>5</v>
      </c>
      <c r="L18" s="56">
        <v>6</v>
      </c>
      <c r="M18" s="56">
        <v>8</v>
      </c>
      <c r="N18" s="56">
        <v>14</v>
      </c>
      <c r="O18" s="17">
        <v>113</v>
      </c>
    </row>
    <row r="19" spans="1:15" x14ac:dyDescent="0.3">
      <c r="A19" s="60">
        <v>13</v>
      </c>
      <c r="B19" s="61" t="s">
        <v>55</v>
      </c>
      <c r="C19" s="18">
        <v>2</v>
      </c>
      <c r="D19" s="18">
        <v>17</v>
      </c>
      <c r="E19" s="18">
        <v>19</v>
      </c>
      <c r="F19" s="18">
        <f>-R20</f>
        <v>0</v>
      </c>
      <c r="G19" s="18">
        <v>3</v>
      </c>
      <c r="H19" s="18">
        <v>3</v>
      </c>
      <c r="I19" s="18">
        <f>-J19</f>
        <v>0</v>
      </c>
      <c r="J19" s="18">
        <f>-Q14</f>
        <v>0</v>
      </c>
      <c r="K19" s="18"/>
      <c r="L19" s="18">
        <v>1</v>
      </c>
      <c r="M19" s="18">
        <v>1</v>
      </c>
      <c r="N19" s="18">
        <v>2</v>
      </c>
      <c r="O19" s="18">
        <v>25</v>
      </c>
    </row>
    <row r="20" spans="1:15" x14ac:dyDescent="0.3">
      <c r="A20" s="60">
        <v>14</v>
      </c>
      <c r="B20" s="61" t="s">
        <v>56</v>
      </c>
      <c r="C20" s="56">
        <v>1</v>
      </c>
      <c r="D20" s="56">
        <v>8</v>
      </c>
      <c r="E20" s="56">
        <v>9</v>
      </c>
      <c r="F20" s="56">
        <v>1</v>
      </c>
      <c r="G20" s="56" t="s">
        <v>117</v>
      </c>
      <c r="H20" s="56">
        <v>1</v>
      </c>
      <c r="I20" s="56" t="s">
        <v>117</v>
      </c>
      <c r="J20" s="56">
        <v>1</v>
      </c>
      <c r="K20" s="56">
        <v>1</v>
      </c>
      <c r="L20" s="56"/>
      <c r="M20" s="56"/>
      <c r="N20" s="56"/>
      <c r="O20" s="17">
        <v>11</v>
      </c>
    </row>
    <row r="21" spans="1:15" x14ac:dyDescent="0.3">
      <c r="A21" s="60">
        <v>15</v>
      </c>
      <c r="B21" s="61" t="s">
        <v>57</v>
      </c>
      <c r="C21" s="18">
        <v>4</v>
      </c>
      <c r="D21" s="18">
        <v>35</v>
      </c>
      <c r="E21" s="18">
        <v>39</v>
      </c>
      <c r="F21" s="18">
        <v>2</v>
      </c>
      <c r="G21" s="18">
        <v>9</v>
      </c>
      <c r="H21" s="18">
        <v>11</v>
      </c>
      <c r="I21" s="18" t="s">
        <v>117</v>
      </c>
      <c r="J21" s="18">
        <v>8</v>
      </c>
      <c r="K21" s="18">
        <v>8</v>
      </c>
      <c r="L21" s="18">
        <v>1</v>
      </c>
      <c r="M21" s="18">
        <v>2</v>
      </c>
      <c r="N21" s="18">
        <v>3</v>
      </c>
      <c r="O21" s="18">
        <v>61</v>
      </c>
    </row>
    <row r="22" spans="1:15" x14ac:dyDescent="0.3">
      <c r="A22" s="60">
        <v>16</v>
      </c>
      <c r="B22" s="61" t="s">
        <v>58</v>
      </c>
      <c r="C22" s="56">
        <v>6</v>
      </c>
      <c r="D22" s="56">
        <v>18</v>
      </c>
      <c r="E22" s="56">
        <f>SUM(C22:D22)</f>
        <v>24</v>
      </c>
      <c r="F22" s="56">
        <v>1</v>
      </c>
      <c r="G22" s="56">
        <v>3</v>
      </c>
      <c r="H22" s="56">
        <f>SUM(F22:G22)</f>
        <v>4</v>
      </c>
      <c r="I22" s="56" t="s">
        <v>117</v>
      </c>
      <c r="J22" s="56" t="s">
        <v>117</v>
      </c>
      <c r="K22" s="56" t="s">
        <v>117</v>
      </c>
      <c r="L22" s="56" t="s">
        <v>117</v>
      </c>
      <c r="M22" s="56" t="s">
        <v>117</v>
      </c>
      <c r="N22" s="56" t="s">
        <v>117</v>
      </c>
      <c r="O22" s="17">
        <f>E22+H22</f>
        <v>28</v>
      </c>
    </row>
    <row r="23" spans="1:15" x14ac:dyDescent="0.3">
      <c r="A23" s="60">
        <v>17</v>
      </c>
      <c r="B23" s="61" t="s">
        <v>59</v>
      </c>
      <c r="C23" s="18">
        <v>18</v>
      </c>
      <c r="D23" s="18">
        <v>67</v>
      </c>
      <c r="E23" s="18">
        <v>85</v>
      </c>
      <c r="F23" s="18">
        <v>7</v>
      </c>
      <c r="G23" s="18">
        <v>43</v>
      </c>
      <c r="H23" s="18">
        <v>50</v>
      </c>
      <c r="I23" s="18" t="s">
        <v>117</v>
      </c>
      <c r="J23" s="18">
        <v>3</v>
      </c>
      <c r="K23" s="18">
        <v>3</v>
      </c>
      <c r="L23" s="18" t="s">
        <v>117</v>
      </c>
      <c r="M23" s="18">
        <v>3</v>
      </c>
      <c r="N23" s="18">
        <v>3</v>
      </c>
      <c r="O23" s="18">
        <v>141</v>
      </c>
    </row>
    <row r="24" spans="1:15" x14ac:dyDescent="0.3">
      <c r="A24" s="60">
        <v>18</v>
      </c>
      <c r="B24" s="61" t="s">
        <v>60</v>
      </c>
      <c r="C24" s="19">
        <v>7</v>
      </c>
      <c r="D24" s="19">
        <v>44</v>
      </c>
      <c r="E24" s="19">
        <v>51</v>
      </c>
      <c r="F24" s="19">
        <v>5</v>
      </c>
      <c r="G24" s="19">
        <v>11</v>
      </c>
      <c r="H24" s="19">
        <v>16</v>
      </c>
      <c r="I24" s="19" t="s">
        <v>123</v>
      </c>
      <c r="J24" s="19">
        <v>3</v>
      </c>
      <c r="K24" s="19">
        <v>3</v>
      </c>
      <c r="L24" s="19" t="s">
        <v>123</v>
      </c>
      <c r="M24" s="19" t="s">
        <v>123</v>
      </c>
      <c r="N24" s="19" t="s">
        <v>123</v>
      </c>
      <c r="O24" s="18">
        <v>70</v>
      </c>
    </row>
    <row r="25" spans="1:15" x14ac:dyDescent="0.3">
      <c r="A25" s="60">
        <v>19</v>
      </c>
      <c r="B25" s="61" t="s">
        <v>61</v>
      </c>
      <c r="C25" s="17">
        <v>10</v>
      </c>
      <c r="D25" s="17">
        <v>40</v>
      </c>
      <c r="E25" s="17">
        <v>50</v>
      </c>
      <c r="F25" s="17">
        <v>2</v>
      </c>
      <c r="G25" s="17">
        <v>8</v>
      </c>
      <c r="H25" s="17">
        <v>10</v>
      </c>
      <c r="I25" s="17" t="s">
        <v>123</v>
      </c>
      <c r="J25" s="17" t="s">
        <v>123</v>
      </c>
      <c r="K25" s="17" t="s">
        <v>123</v>
      </c>
      <c r="L25" s="17" t="s">
        <v>123</v>
      </c>
      <c r="M25" s="17" t="s">
        <v>124</v>
      </c>
      <c r="N25" s="17" t="s">
        <v>123</v>
      </c>
      <c r="O25" s="17">
        <v>60</v>
      </c>
    </row>
    <row r="26" spans="1:15" x14ac:dyDescent="0.3">
      <c r="A26" s="60">
        <v>20</v>
      </c>
      <c r="B26" s="61" t="s">
        <v>62</v>
      </c>
      <c r="C26" s="19">
        <v>5</v>
      </c>
      <c r="D26" s="19">
        <v>16</v>
      </c>
      <c r="E26" s="19">
        <v>21</v>
      </c>
      <c r="F26" s="19" t="s">
        <v>117</v>
      </c>
      <c r="G26" s="19" t="s">
        <v>117</v>
      </c>
      <c r="H26" s="19" t="s">
        <v>117</v>
      </c>
      <c r="I26" s="19" t="s">
        <v>117</v>
      </c>
      <c r="J26" s="19" t="s">
        <v>117</v>
      </c>
      <c r="K26" s="19" t="s">
        <v>117</v>
      </c>
      <c r="L26" s="19" t="s">
        <v>117</v>
      </c>
      <c r="M26" s="19" t="s">
        <v>117</v>
      </c>
      <c r="N26" s="19" t="s">
        <v>117</v>
      </c>
      <c r="O26" s="18">
        <v>21</v>
      </c>
    </row>
    <row r="27" spans="1:15" x14ac:dyDescent="0.3">
      <c r="A27" s="60">
        <v>21</v>
      </c>
      <c r="B27" s="61" t="s">
        <v>63</v>
      </c>
      <c r="C27" s="17">
        <v>2</v>
      </c>
      <c r="D27" s="17">
        <v>27</v>
      </c>
      <c r="E27" s="17">
        <f>SUM(C27:D27)</f>
        <v>29</v>
      </c>
      <c r="F27" s="17">
        <v>1</v>
      </c>
      <c r="G27" s="17">
        <v>12</v>
      </c>
      <c r="H27" s="17">
        <f>SUM(F27:G27)</f>
        <v>13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f>H27+E27</f>
        <v>42</v>
      </c>
    </row>
    <row r="28" spans="1:15" x14ac:dyDescent="0.3">
      <c r="A28" s="60">
        <v>22</v>
      </c>
      <c r="B28" s="61" t="s">
        <v>64</v>
      </c>
      <c r="C28" s="56">
        <v>3</v>
      </c>
      <c r="D28" s="56">
        <v>25</v>
      </c>
      <c r="E28" s="56">
        <v>28</v>
      </c>
      <c r="F28" s="56">
        <v>2</v>
      </c>
      <c r="G28" s="56">
        <v>8</v>
      </c>
      <c r="H28" s="56">
        <v>10</v>
      </c>
      <c r="I28" s="56"/>
      <c r="J28" s="56"/>
      <c r="K28" s="56"/>
      <c r="L28" s="56"/>
      <c r="M28" s="56"/>
      <c r="N28" s="56"/>
      <c r="O28" s="17">
        <v>38</v>
      </c>
    </row>
    <row r="29" spans="1:15" x14ac:dyDescent="0.3">
      <c r="A29" s="60">
        <v>23</v>
      </c>
      <c r="B29" s="61" t="s">
        <v>65</v>
      </c>
      <c r="C29" s="18">
        <v>1</v>
      </c>
      <c r="D29" s="18">
        <v>16</v>
      </c>
      <c r="E29" s="18">
        <v>17</v>
      </c>
      <c r="F29" s="18">
        <v>1</v>
      </c>
      <c r="G29" s="18">
        <v>2</v>
      </c>
      <c r="H29" s="18">
        <v>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20</v>
      </c>
    </row>
    <row r="30" spans="1:15" x14ac:dyDescent="0.3">
      <c r="A30" s="60">
        <v>24</v>
      </c>
      <c r="B30" s="61" t="s">
        <v>66</v>
      </c>
      <c r="C30" s="19">
        <v>4</v>
      </c>
      <c r="D30" s="19">
        <v>11</v>
      </c>
      <c r="E30" s="19">
        <f>SUM(C30:D30)</f>
        <v>15</v>
      </c>
      <c r="F30" s="19" t="s">
        <v>117</v>
      </c>
      <c r="G30" s="19" t="s">
        <v>117</v>
      </c>
      <c r="H30" s="19" t="s">
        <v>117</v>
      </c>
      <c r="I30" s="19" t="s">
        <v>117</v>
      </c>
      <c r="J30" s="19" t="s">
        <v>117</v>
      </c>
      <c r="K30" s="19" t="s">
        <v>117</v>
      </c>
      <c r="L30" s="19" t="s">
        <v>117</v>
      </c>
      <c r="M30" s="19" t="s">
        <v>117</v>
      </c>
      <c r="N30" s="19" t="s">
        <v>117</v>
      </c>
      <c r="O30" s="18">
        <f>E30</f>
        <v>15</v>
      </c>
    </row>
    <row r="31" spans="1:15" x14ac:dyDescent="0.3">
      <c r="A31" s="60">
        <v>25</v>
      </c>
      <c r="B31" s="61" t="s">
        <v>67</v>
      </c>
      <c r="C31" s="18">
        <v>5</v>
      </c>
      <c r="D31" s="18">
        <v>30</v>
      </c>
      <c r="E31" s="18">
        <v>35</v>
      </c>
      <c r="F31" s="18">
        <v>5</v>
      </c>
      <c r="G31" s="18">
        <v>14</v>
      </c>
      <c r="H31" s="18">
        <v>19</v>
      </c>
      <c r="I31" s="18" t="s">
        <v>117</v>
      </c>
      <c r="J31" s="18">
        <v>5</v>
      </c>
      <c r="K31" s="18">
        <v>5</v>
      </c>
      <c r="L31" s="18" t="s">
        <v>117</v>
      </c>
      <c r="M31" s="18">
        <v>1</v>
      </c>
      <c r="N31" s="18">
        <v>1</v>
      </c>
      <c r="O31" s="18">
        <v>60</v>
      </c>
    </row>
    <row r="32" spans="1:15" x14ac:dyDescent="0.3">
      <c r="A32" s="60">
        <v>26</v>
      </c>
      <c r="B32" s="61" t="s">
        <v>68</v>
      </c>
      <c r="C32" s="56">
        <v>1</v>
      </c>
      <c r="D32" s="56">
        <v>9</v>
      </c>
      <c r="E32" s="56">
        <v>10</v>
      </c>
      <c r="F32" s="56"/>
      <c r="G32" s="56"/>
      <c r="H32" s="56"/>
      <c r="I32" s="56"/>
      <c r="J32" s="56"/>
      <c r="K32" s="56"/>
      <c r="L32" s="56"/>
      <c r="M32" s="56"/>
      <c r="N32" s="56"/>
      <c r="O32" s="17">
        <v>10</v>
      </c>
    </row>
    <row r="33" spans="1:15" x14ac:dyDescent="0.3">
      <c r="A33" s="60">
        <v>27</v>
      </c>
      <c r="B33" s="62" t="s">
        <v>69</v>
      </c>
      <c r="C33" s="18">
        <v>3</v>
      </c>
      <c r="D33" s="18">
        <v>14</v>
      </c>
      <c r="E33" s="18">
        <v>17</v>
      </c>
      <c r="F33" s="18">
        <v>1</v>
      </c>
      <c r="G33" s="18">
        <v>2</v>
      </c>
      <c r="H33" s="18">
        <v>3</v>
      </c>
      <c r="I33" s="18">
        <v>0</v>
      </c>
      <c r="J33" s="18">
        <v>1</v>
      </c>
      <c r="K33" s="18">
        <v>1</v>
      </c>
      <c r="L33" s="18">
        <v>1</v>
      </c>
      <c r="M33" s="18">
        <v>2</v>
      </c>
      <c r="N33" s="18">
        <v>3</v>
      </c>
      <c r="O33" s="18">
        <v>24</v>
      </c>
    </row>
    <row r="34" spans="1:15" x14ac:dyDescent="0.3">
      <c r="A34" s="60">
        <v>28</v>
      </c>
      <c r="B34" s="61" t="s">
        <v>70</v>
      </c>
      <c r="C34" s="56">
        <v>5</v>
      </c>
      <c r="D34" s="56">
        <v>11</v>
      </c>
      <c r="E34" s="56">
        <v>16</v>
      </c>
      <c r="F34" s="56"/>
      <c r="G34" s="56"/>
      <c r="H34" s="56"/>
      <c r="I34" s="56"/>
      <c r="J34" s="56"/>
      <c r="K34" s="56"/>
      <c r="L34" s="56"/>
      <c r="M34" s="56"/>
      <c r="N34" s="56"/>
      <c r="O34" s="17">
        <v>16</v>
      </c>
    </row>
    <row r="35" spans="1:15" x14ac:dyDescent="0.3">
      <c r="A35" s="60">
        <v>29</v>
      </c>
      <c r="B35" s="63" t="s">
        <v>71</v>
      </c>
      <c r="C35" s="17">
        <v>10</v>
      </c>
      <c r="D35" s="17">
        <v>15</v>
      </c>
      <c r="E35" s="17">
        <v>25</v>
      </c>
      <c r="F35" s="17"/>
      <c r="G35" s="17">
        <v>4</v>
      </c>
      <c r="H35" s="17">
        <v>4</v>
      </c>
      <c r="I35" s="17"/>
      <c r="J35" s="17"/>
      <c r="K35" s="17"/>
      <c r="L35" s="17">
        <v>1</v>
      </c>
      <c r="M35" s="17">
        <v>4</v>
      </c>
      <c r="N35" s="17">
        <v>5</v>
      </c>
      <c r="O35" s="17">
        <v>34</v>
      </c>
    </row>
    <row r="36" spans="1:15" x14ac:dyDescent="0.3">
      <c r="A36" s="60">
        <v>30</v>
      </c>
      <c r="B36" s="63" t="s">
        <v>72</v>
      </c>
      <c r="C36" s="56">
        <v>0</v>
      </c>
      <c r="D36" s="56">
        <v>4</v>
      </c>
      <c r="E36" s="56">
        <v>4</v>
      </c>
      <c r="F36" s="56">
        <v>0</v>
      </c>
      <c r="G36" s="56">
        <v>1</v>
      </c>
      <c r="H36" s="56">
        <v>1</v>
      </c>
      <c r="I36" s="56"/>
      <c r="J36" s="56">
        <v>1</v>
      </c>
      <c r="K36" s="56">
        <v>1</v>
      </c>
      <c r="L36" s="56"/>
      <c r="M36" s="56"/>
      <c r="N36" s="56"/>
      <c r="O36" s="17">
        <v>6</v>
      </c>
    </row>
    <row r="37" spans="1:15" x14ac:dyDescent="0.3">
      <c r="A37" s="60">
        <v>31</v>
      </c>
      <c r="B37" s="63" t="s">
        <v>73</v>
      </c>
      <c r="C37" s="17"/>
      <c r="D37" s="17">
        <v>5</v>
      </c>
      <c r="E37" s="17">
        <v>5</v>
      </c>
      <c r="F37" s="17"/>
      <c r="G37" s="17"/>
      <c r="H37" s="17"/>
      <c r="I37" s="17"/>
      <c r="J37" s="17">
        <v>7</v>
      </c>
      <c r="K37" s="17">
        <v>7</v>
      </c>
      <c r="L37" s="17"/>
      <c r="M37" s="17"/>
      <c r="N37" s="17"/>
      <c r="O37" s="17">
        <v>12</v>
      </c>
    </row>
    <row r="38" spans="1:15" x14ac:dyDescent="0.3">
      <c r="A38" s="60">
        <v>32</v>
      </c>
      <c r="B38" s="63" t="s">
        <v>74</v>
      </c>
      <c r="C38" s="57"/>
      <c r="D38" s="57">
        <v>9</v>
      </c>
      <c r="E38" s="57">
        <v>9</v>
      </c>
      <c r="F38" s="57"/>
      <c r="G38" s="57">
        <v>4</v>
      </c>
      <c r="H38" s="57">
        <v>4</v>
      </c>
      <c r="I38" s="57"/>
      <c r="J38" s="57"/>
      <c r="K38" s="57"/>
      <c r="L38" s="57">
        <v>1</v>
      </c>
      <c r="M38" s="57"/>
      <c r="N38" s="57">
        <v>1</v>
      </c>
      <c r="O38" s="58">
        <v>14</v>
      </c>
    </row>
    <row r="39" spans="1:15" x14ac:dyDescent="0.3">
      <c r="A39" s="60">
        <v>33</v>
      </c>
      <c r="B39" s="63" t="s">
        <v>75</v>
      </c>
      <c r="C39" s="17">
        <v>1</v>
      </c>
      <c r="D39" s="17">
        <v>8</v>
      </c>
      <c r="E39" s="17">
        <v>9</v>
      </c>
      <c r="F39" s="17">
        <v>0</v>
      </c>
      <c r="G39" s="17">
        <v>1</v>
      </c>
      <c r="H39" s="17">
        <v>1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10</v>
      </c>
    </row>
    <row r="40" spans="1:15" x14ac:dyDescent="0.3">
      <c r="A40" s="60">
        <v>34</v>
      </c>
      <c r="B40" s="63" t="s">
        <v>76</v>
      </c>
      <c r="C40" s="19"/>
      <c r="D40" s="19">
        <v>7</v>
      </c>
      <c r="E40" s="19">
        <v>7</v>
      </c>
      <c r="F40" s="19"/>
      <c r="G40" s="19"/>
      <c r="H40" s="19"/>
      <c r="I40" s="19"/>
      <c r="J40" s="19">
        <v>2</v>
      </c>
      <c r="K40" s="19">
        <v>2</v>
      </c>
      <c r="L40" s="19"/>
      <c r="M40" s="19"/>
      <c r="N40" s="19"/>
      <c r="O40" s="18">
        <v>9</v>
      </c>
    </row>
    <row r="41" spans="1:15" x14ac:dyDescent="0.3">
      <c r="A41" s="60">
        <v>35</v>
      </c>
      <c r="B41" s="63" t="s">
        <v>77</v>
      </c>
      <c r="C41" s="18">
        <v>2</v>
      </c>
      <c r="D41" s="18">
        <v>18</v>
      </c>
      <c r="E41" s="18">
        <v>20</v>
      </c>
      <c r="F41" s="18"/>
      <c r="G41" s="18"/>
      <c r="H41" s="18"/>
      <c r="I41" s="18"/>
      <c r="J41" s="18">
        <v>2</v>
      </c>
      <c r="K41" s="18">
        <v>2</v>
      </c>
      <c r="L41" s="18"/>
      <c r="M41" s="18"/>
      <c r="N41" s="18"/>
      <c r="O41" s="18">
        <f>SUM(C41:N41)</f>
        <v>44</v>
      </c>
    </row>
    <row r="42" spans="1:15" x14ac:dyDescent="0.3">
      <c r="A42" s="60">
        <v>36</v>
      </c>
      <c r="B42" s="63" t="s">
        <v>78</v>
      </c>
      <c r="C42" s="56">
        <v>1</v>
      </c>
      <c r="D42" s="56">
        <v>4</v>
      </c>
      <c r="E42" s="56">
        <v>5</v>
      </c>
      <c r="F42" s="56"/>
      <c r="G42" s="56"/>
      <c r="H42" s="56"/>
      <c r="I42" s="56"/>
      <c r="J42" s="56">
        <v>3</v>
      </c>
      <c r="K42" s="56">
        <v>3</v>
      </c>
      <c r="L42" s="56"/>
      <c r="M42" s="56"/>
      <c r="N42" s="56"/>
      <c r="O42" s="17">
        <v>8</v>
      </c>
    </row>
    <row r="43" spans="1:15" x14ac:dyDescent="0.3">
      <c r="A43" s="60">
        <v>37</v>
      </c>
      <c r="B43" s="63" t="s">
        <v>79</v>
      </c>
      <c r="C43" s="17">
        <v>6</v>
      </c>
      <c r="D43" s="17">
        <v>28</v>
      </c>
      <c r="E43" s="17">
        <v>34</v>
      </c>
      <c r="F43" s="17">
        <v>7</v>
      </c>
      <c r="G43" s="17">
        <v>6</v>
      </c>
      <c r="H43" s="17">
        <v>13</v>
      </c>
      <c r="I43" s="17">
        <v>0</v>
      </c>
      <c r="J43" s="17">
        <v>5</v>
      </c>
      <c r="K43" s="17">
        <v>5</v>
      </c>
      <c r="L43" s="17">
        <v>1</v>
      </c>
      <c r="M43" s="17">
        <v>1</v>
      </c>
      <c r="N43" s="17">
        <v>2</v>
      </c>
      <c r="O43" s="17">
        <v>52</v>
      </c>
    </row>
    <row r="44" spans="1:15" x14ac:dyDescent="0.3">
      <c r="A44" s="60">
        <v>38</v>
      </c>
      <c r="B44" s="63" t="s">
        <v>80</v>
      </c>
      <c r="C44" s="19">
        <v>4</v>
      </c>
      <c r="D44" s="19">
        <v>16</v>
      </c>
      <c r="E44" s="19">
        <v>20</v>
      </c>
      <c r="F44" s="19">
        <v>4</v>
      </c>
      <c r="G44" s="19">
        <v>3</v>
      </c>
      <c r="H44" s="19">
        <v>7</v>
      </c>
      <c r="I44" s="19" t="s">
        <v>117</v>
      </c>
      <c r="J44" s="19" t="s">
        <v>117</v>
      </c>
      <c r="K44" s="19" t="s">
        <v>117</v>
      </c>
      <c r="L44" s="19" t="s">
        <v>117</v>
      </c>
      <c r="M44" s="19" t="s">
        <v>117</v>
      </c>
      <c r="N44" s="19" t="s">
        <v>117</v>
      </c>
      <c r="O44" s="18">
        <v>27</v>
      </c>
    </row>
    <row r="45" spans="1:15" x14ac:dyDescent="0.3">
      <c r="A45" s="60">
        <v>39</v>
      </c>
      <c r="B45" s="63" t="s">
        <v>81</v>
      </c>
      <c r="C45" s="18">
        <v>12</v>
      </c>
      <c r="D45" s="18">
        <v>30</v>
      </c>
      <c r="E45" s="18">
        <v>42</v>
      </c>
      <c r="F45" s="18"/>
      <c r="G45" s="18"/>
      <c r="H45" s="18"/>
      <c r="I45" s="18"/>
      <c r="J45" s="18">
        <v>6</v>
      </c>
      <c r="K45" s="18">
        <v>6</v>
      </c>
      <c r="L45" s="18">
        <v>3</v>
      </c>
      <c r="M45" s="18"/>
      <c r="N45" s="18">
        <v>3</v>
      </c>
      <c r="O45" s="18">
        <v>51</v>
      </c>
    </row>
    <row r="46" spans="1:15" x14ac:dyDescent="0.3">
      <c r="A46" s="60">
        <v>40</v>
      </c>
      <c r="B46" s="63" t="s">
        <v>82</v>
      </c>
      <c r="C46" s="56">
        <v>8</v>
      </c>
      <c r="D46" s="56">
        <v>13</v>
      </c>
      <c r="E46" s="56">
        <v>21</v>
      </c>
      <c r="F46" s="56">
        <v>2</v>
      </c>
      <c r="G46" s="56">
        <v>2</v>
      </c>
      <c r="H46" s="56">
        <v>4</v>
      </c>
      <c r="I46" s="56">
        <v>0</v>
      </c>
      <c r="J46" s="56">
        <v>2</v>
      </c>
      <c r="K46" s="56">
        <v>2</v>
      </c>
      <c r="L46" s="56">
        <v>0</v>
      </c>
      <c r="M46" s="56">
        <v>1</v>
      </c>
      <c r="N46" s="56">
        <v>1</v>
      </c>
      <c r="O46" s="17">
        <v>28</v>
      </c>
    </row>
    <row r="47" spans="1:15" x14ac:dyDescent="0.3">
      <c r="A47" s="60">
        <v>41</v>
      </c>
      <c r="B47" s="63" t="s">
        <v>83</v>
      </c>
      <c r="C47" s="17"/>
      <c r="D47" s="17">
        <v>3</v>
      </c>
      <c r="E47" s="17">
        <v>3</v>
      </c>
      <c r="F47" s="17"/>
      <c r="G47" s="17"/>
      <c r="H47" s="17"/>
      <c r="I47" s="17"/>
      <c r="J47" s="17">
        <v>1</v>
      </c>
      <c r="K47" s="17">
        <v>1</v>
      </c>
      <c r="L47" s="17"/>
      <c r="M47" s="17"/>
      <c r="N47" s="17"/>
      <c r="O47" s="17">
        <v>4</v>
      </c>
    </row>
    <row r="48" spans="1:15" x14ac:dyDescent="0.3">
      <c r="A48" s="60">
        <v>42</v>
      </c>
      <c r="B48" s="63" t="s">
        <v>84</v>
      </c>
      <c r="C48" s="56">
        <v>3</v>
      </c>
      <c r="D48" s="56">
        <v>10</v>
      </c>
      <c r="E48" s="56">
        <v>13</v>
      </c>
      <c r="F48" s="56">
        <v>4</v>
      </c>
      <c r="G48" s="56">
        <v>2</v>
      </c>
      <c r="H48" s="56">
        <v>6</v>
      </c>
      <c r="I48" s="56">
        <v>0</v>
      </c>
      <c r="J48" s="56">
        <v>1</v>
      </c>
      <c r="K48" s="56">
        <v>1</v>
      </c>
      <c r="L48" s="56">
        <v>2</v>
      </c>
      <c r="M48" s="56">
        <v>1</v>
      </c>
      <c r="N48" s="56">
        <v>3</v>
      </c>
      <c r="O48" s="17">
        <v>23</v>
      </c>
    </row>
    <row r="49" spans="1:15" x14ac:dyDescent="0.3">
      <c r="A49" s="60">
        <v>43</v>
      </c>
      <c r="B49" s="63" t="s">
        <v>85</v>
      </c>
      <c r="C49" s="17">
        <v>8</v>
      </c>
      <c r="D49" s="17">
        <v>12</v>
      </c>
      <c r="E49" s="17">
        <v>20</v>
      </c>
      <c r="F49" s="17">
        <v>2</v>
      </c>
      <c r="G49" s="17"/>
      <c r="H49" s="17">
        <v>2</v>
      </c>
      <c r="I49" s="17">
        <v>3</v>
      </c>
      <c r="J49" s="17">
        <v>4</v>
      </c>
      <c r="K49" s="17">
        <v>7</v>
      </c>
      <c r="L49" s="17"/>
      <c r="M49" s="17"/>
      <c r="N49" s="17"/>
      <c r="O49" s="17">
        <v>29</v>
      </c>
    </row>
    <row r="50" spans="1:15" x14ac:dyDescent="0.3">
      <c r="A50" s="60">
        <v>44</v>
      </c>
      <c r="B50" s="63" t="s">
        <v>86</v>
      </c>
      <c r="C50" s="17">
        <v>1</v>
      </c>
      <c r="D50" s="17">
        <v>26</v>
      </c>
      <c r="E50" s="17">
        <v>27</v>
      </c>
      <c r="F50" s="17">
        <v>10</v>
      </c>
      <c r="G50" s="17">
        <v>9</v>
      </c>
      <c r="H50" s="17">
        <v>19</v>
      </c>
      <c r="I50" s="17" t="s">
        <v>117</v>
      </c>
      <c r="J50" s="17">
        <v>4</v>
      </c>
      <c r="K50" s="17">
        <v>4</v>
      </c>
      <c r="L50" s="17">
        <v>2</v>
      </c>
      <c r="M50" s="17">
        <v>2</v>
      </c>
      <c r="N50" s="17">
        <v>4</v>
      </c>
      <c r="O50" s="17">
        <v>54</v>
      </c>
    </row>
    <row r="51" spans="1:15" x14ac:dyDescent="0.3">
      <c r="A51" s="60">
        <v>45</v>
      </c>
      <c r="B51" s="63" t="s">
        <v>87</v>
      </c>
      <c r="C51" s="18">
        <v>2</v>
      </c>
      <c r="D51" s="18">
        <v>10</v>
      </c>
      <c r="E51" s="18">
        <v>12</v>
      </c>
      <c r="F51" s="18">
        <v>1</v>
      </c>
      <c r="G51" s="18">
        <v>5</v>
      </c>
      <c r="H51" s="18">
        <v>6</v>
      </c>
      <c r="I51" s="18" t="s">
        <v>117</v>
      </c>
      <c r="J51" s="18">
        <v>1</v>
      </c>
      <c r="K51" s="18">
        <v>1</v>
      </c>
      <c r="L51" s="18"/>
      <c r="M51" s="18"/>
      <c r="N51" s="18"/>
      <c r="O51" s="18">
        <v>19</v>
      </c>
    </row>
    <row r="52" spans="1:15" x14ac:dyDescent="0.3">
      <c r="A52" s="60">
        <v>46</v>
      </c>
      <c r="B52" s="63" t="s">
        <v>88</v>
      </c>
      <c r="C52" s="17">
        <v>3</v>
      </c>
      <c r="D52" s="17">
        <v>16</v>
      </c>
      <c r="E52" s="17">
        <v>19</v>
      </c>
      <c r="F52" s="17">
        <v>1</v>
      </c>
      <c r="G52" s="17">
        <v>4</v>
      </c>
      <c r="H52" s="17">
        <v>5</v>
      </c>
      <c r="I52" s="17" t="s">
        <v>117</v>
      </c>
      <c r="J52" s="17" t="s">
        <v>117</v>
      </c>
      <c r="K52" s="17" t="s">
        <v>117</v>
      </c>
      <c r="L52" s="17" t="s">
        <v>117</v>
      </c>
      <c r="M52" s="17" t="s">
        <v>117</v>
      </c>
      <c r="N52" s="17" t="s">
        <v>117</v>
      </c>
      <c r="O52" s="17">
        <v>24</v>
      </c>
    </row>
    <row r="53" spans="1:15" x14ac:dyDescent="0.3">
      <c r="A53" s="60">
        <v>47</v>
      </c>
      <c r="B53" s="63" t="s">
        <v>89</v>
      </c>
      <c r="C53" s="17">
        <v>4</v>
      </c>
      <c r="D53" s="17">
        <v>16</v>
      </c>
      <c r="E53" s="17">
        <v>20</v>
      </c>
      <c r="F53" s="17">
        <v>1</v>
      </c>
      <c r="G53" s="17">
        <v>3</v>
      </c>
      <c r="H53" s="17">
        <v>4</v>
      </c>
      <c r="I53" s="17" t="s">
        <v>117</v>
      </c>
      <c r="J53" s="17">
        <v>2</v>
      </c>
      <c r="K53" s="17">
        <v>2</v>
      </c>
      <c r="L53" s="17" t="s">
        <v>117</v>
      </c>
      <c r="M53" s="129" t="s">
        <v>117</v>
      </c>
      <c r="N53" s="17" t="s">
        <v>117</v>
      </c>
      <c r="O53" s="17">
        <v>26</v>
      </c>
    </row>
    <row r="54" spans="1:15" x14ac:dyDescent="0.3">
      <c r="A54" s="60">
        <v>48</v>
      </c>
      <c r="B54" s="63" t="s">
        <v>90</v>
      </c>
      <c r="C54" s="19">
        <v>6</v>
      </c>
      <c r="D54" s="19">
        <v>9</v>
      </c>
      <c r="E54" s="19">
        <f>SUM(C54:D54)</f>
        <v>15</v>
      </c>
      <c r="F54" s="19"/>
      <c r="G54" s="19"/>
      <c r="H54" s="19"/>
      <c r="I54" s="19">
        <v>1</v>
      </c>
      <c r="J54" s="19">
        <v>5</v>
      </c>
      <c r="K54" s="19">
        <f>SUM(I54:J54)</f>
        <v>6</v>
      </c>
      <c r="L54" s="19"/>
      <c r="M54" s="19"/>
      <c r="N54" s="128"/>
      <c r="O54" s="18">
        <f>SUM(E54+K54)</f>
        <v>21</v>
      </c>
    </row>
    <row r="55" spans="1:15" x14ac:dyDescent="0.3">
      <c r="A55" s="60">
        <v>49</v>
      </c>
      <c r="B55" s="63" t="s">
        <v>91</v>
      </c>
      <c r="C55" s="17">
        <v>10</v>
      </c>
      <c r="D55" s="17">
        <v>37</v>
      </c>
      <c r="E55" s="17">
        <v>47</v>
      </c>
      <c r="F55" s="17">
        <v>4</v>
      </c>
      <c r="G55" s="17">
        <v>6</v>
      </c>
      <c r="H55" s="17">
        <v>10</v>
      </c>
      <c r="I55" s="17" t="s">
        <v>117</v>
      </c>
      <c r="J55" s="17">
        <v>4</v>
      </c>
      <c r="K55" s="17">
        <v>4</v>
      </c>
      <c r="L55" s="17">
        <v>1</v>
      </c>
      <c r="M55" s="17">
        <v>3</v>
      </c>
      <c r="N55" s="129">
        <v>4</v>
      </c>
      <c r="O55" s="17">
        <v>65</v>
      </c>
    </row>
    <row r="56" spans="1:15" x14ac:dyDescent="0.3">
      <c r="A56" s="60">
        <v>50</v>
      </c>
      <c r="B56" s="63" t="s">
        <v>92</v>
      </c>
      <c r="C56" s="18">
        <v>9</v>
      </c>
      <c r="D56" s="18">
        <v>29</v>
      </c>
      <c r="E56" s="18">
        <v>38</v>
      </c>
      <c r="F56" s="18">
        <v>4</v>
      </c>
      <c r="G56" s="18">
        <v>6</v>
      </c>
      <c r="H56" s="18">
        <v>10</v>
      </c>
      <c r="I56" s="59" t="s">
        <v>117</v>
      </c>
      <c r="J56" s="18">
        <v>3</v>
      </c>
      <c r="K56" s="18">
        <v>3</v>
      </c>
      <c r="L56" s="59" t="s">
        <v>117</v>
      </c>
      <c r="M56" s="59" t="s">
        <v>117</v>
      </c>
      <c r="N56" s="130" t="s">
        <v>117</v>
      </c>
      <c r="O56" s="18">
        <v>51</v>
      </c>
    </row>
    <row r="57" spans="1:15" x14ac:dyDescent="0.3">
      <c r="A57" s="60">
        <v>51</v>
      </c>
      <c r="B57" s="63" t="s">
        <v>93</v>
      </c>
      <c r="C57" s="89">
        <v>1</v>
      </c>
      <c r="D57" s="89">
        <v>22</v>
      </c>
      <c r="E57" s="89">
        <v>23</v>
      </c>
      <c r="F57" s="89" t="s">
        <v>117</v>
      </c>
      <c r="G57" s="89">
        <v>5</v>
      </c>
      <c r="H57" s="89">
        <v>5</v>
      </c>
      <c r="I57" s="89" t="s">
        <v>117</v>
      </c>
      <c r="J57" s="89">
        <v>3</v>
      </c>
      <c r="K57" s="89">
        <v>3</v>
      </c>
      <c r="L57" s="89" t="s">
        <v>117</v>
      </c>
      <c r="M57" s="89" t="s">
        <v>117</v>
      </c>
      <c r="N57" s="127" t="s">
        <v>117</v>
      </c>
      <c r="O57" s="89">
        <v>31</v>
      </c>
    </row>
    <row r="58" spans="1:15" x14ac:dyDescent="0.3">
      <c r="A58" s="60">
        <v>52</v>
      </c>
      <c r="B58" s="63" t="s">
        <v>94</v>
      </c>
      <c r="C58" s="19">
        <v>5</v>
      </c>
      <c r="D58" s="19">
        <v>13</v>
      </c>
      <c r="E58" s="19">
        <v>18</v>
      </c>
      <c r="F58" s="19">
        <v>1</v>
      </c>
      <c r="G58" s="19">
        <v>8</v>
      </c>
      <c r="H58" s="19">
        <v>9</v>
      </c>
      <c r="I58" s="19" t="s">
        <v>117</v>
      </c>
      <c r="J58" s="19" t="s">
        <v>117</v>
      </c>
      <c r="K58" s="19" t="s">
        <v>117</v>
      </c>
      <c r="L58" s="19" t="s">
        <v>117</v>
      </c>
      <c r="M58" s="19" t="s">
        <v>117</v>
      </c>
      <c r="N58" s="128" t="s">
        <v>117</v>
      </c>
      <c r="O58" s="18">
        <v>27</v>
      </c>
    </row>
    <row r="59" spans="1:15" x14ac:dyDescent="0.3">
      <c r="A59" s="60">
        <v>53</v>
      </c>
      <c r="B59" s="63" t="s">
        <v>95</v>
      </c>
      <c r="C59" s="56">
        <v>1</v>
      </c>
      <c r="D59" s="56">
        <v>12</v>
      </c>
      <c r="E59" s="56">
        <v>13</v>
      </c>
      <c r="F59" s="56">
        <v>2</v>
      </c>
      <c r="G59" s="56">
        <v>4</v>
      </c>
      <c r="H59" s="56">
        <v>6</v>
      </c>
      <c r="I59" s="56">
        <f>-I60</f>
        <v>0</v>
      </c>
      <c r="J59" s="56">
        <v>2</v>
      </c>
      <c r="K59" s="56">
        <v>2</v>
      </c>
      <c r="L59" s="56" t="s">
        <v>118</v>
      </c>
      <c r="M59" s="56" t="s">
        <v>118</v>
      </c>
      <c r="N59" s="125" t="s">
        <v>119</v>
      </c>
      <c r="O59" s="17">
        <v>21</v>
      </c>
    </row>
    <row r="60" spans="1:15" x14ac:dyDescent="0.3">
      <c r="A60" s="60">
        <v>54</v>
      </c>
      <c r="B60" s="63" t="s">
        <v>96</v>
      </c>
      <c r="C60" s="18"/>
      <c r="D60" s="18">
        <v>5</v>
      </c>
      <c r="E60" s="18">
        <v>5</v>
      </c>
      <c r="F60" s="18"/>
      <c r="G60" s="18"/>
      <c r="H60" s="18"/>
      <c r="I60" s="18"/>
      <c r="J60" s="18">
        <v>2</v>
      </c>
      <c r="K60" s="18">
        <v>2</v>
      </c>
      <c r="L60" s="18"/>
      <c r="M60" s="18"/>
      <c r="N60" s="126"/>
      <c r="O60" s="18">
        <v>7</v>
      </c>
    </row>
    <row r="61" spans="1:15" x14ac:dyDescent="0.3">
      <c r="A61" s="60">
        <v>55</v>
      </c>
      <c r="B61" s="60" t="s">
        <v>97</v>
      </c>
      <c r="C61" s="56">
        <v>2</v>
      </c>
      <c r="D61" s="56">
        <v>5</v>
      </c>
      <c r="E61" s="56">
        <v>7</v>
      </c>
      <c r="F61" s="56">
        <v>4</v>
      </c>
      <c r="G61" s="56">
        <v>2</v>
      </c>
      <c r="H61" s="56">
        <v>6</v>
      </c>
      <c r="I61" s="56"/>
      <c r="J61" s="56">
        <v>2</v>
      </c>
      <c r="K61" s="56">
        <v>2</v>
      </c>
      <c r="L61" s="56"/>
      <c r="M61" s="56"/>
      <c r="N61" s="125"/>
      <c r="O61" s="17">
        <v>16</v>
      </c>
    </row>
    <row r="62" spans="1:15" x14ac:dyDescent="0.5">
      <c r="A62" s="88"/>
      <c r="B62" s="131" t="s">
        <v>13</v>
      </c>
      <c r="C62" s="132">
        <f t="shared" ref="C62:N62" si="0">SUM(C7:C61)</f>
        <v>273</v>
      </c>
      <c r="D62" s="132">
        <f t="shared" si="0"/>
        <v>1141</v>
      </c>
      <c r="E62" s="132">
        <f t="shared" si="0"/>
        <v>1414</v>
      </c>
      <c r="F62" s="132">
        <f t="shared" si="0"/>
        <v>99</v>
      </c>
      <c r="G62" s="132">
        <f t="shared" si="0"/>
        <v>266</v>
      </c>
      <c r="H62" s="132">
        <f t="shared" si="0"/>
        <v>365</v>
      </c>
      <c r="I62" s="132">
        <f t="shared" si="0"/>
        <v>7</v>
      </c>
      <c r="J62" s="132">
        <f t="shared" si="0"/>
        <v>130</v>
      </c>
      <c r="K62" s="132">
        <f t="shared" si="0"/>
        <v>137</v>
      </c>
      <c r="L62" s="132">
        <f t="shared" si="0"/>
        <v>29</v>
      </c>
      <c r="M62" s="132">
        <f t="shared" si="0"/>
        <v>43</v>
      </c>
      <c r="N62" s="133">
        <f t="shared" si="0"/>
        <v>72</v>
      </c>
      <c r="O62" s="134">
        <f>E62+H62+K62+N62</f>
        <v>1988</v>
      </c>
    </row>
    <row r="63" spans="1:15" x14ac:dyDescent="0.3">
      <c r="B63" s="7" t="s">
        <v>115</v>
      </c>
      <c r="C63" s="8"/>
      <c r="D63" s="8"/>
      <c r="E63" s="8"/>
      <c r="F63" s="8"/>
    </row>
  </sheetData>
  <mergeCells count="8">
    <mergeCell ref="A4:A6"/>
    <mergeCell ref="B4:B6"/>
    <mergeCell ref="C4:N4"/>
    <mergeCell ref="O4:O6"/>
    <mergeCell ref="C5:E5"/>
    <mergeCell ref="F5:H5"/>
    <mergeCell ref="I5:K5"/>
    <mergeCell ref="L5:N5"/>
  </mergeCells>
  <phoneticPr fontId="2" type="noConversion"/>
  <printOptions horizontalCentered="1"/>
  <pageMargins left="0.74803149606299213" right="0.35433070866141736" top="0.98425196850393704" bottom="0.78740157480314965" header="0.51181102362204722" footer="0.51181102362204722"/>
  <pageSetup paperSize="9" firstPageNumber="66" fitToHeight="0" orientation="landscape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2"/>
  <sheetViews>
    <sheetView topLeftCell="A40" zoomScaleNormal="100" workbookViewId="0">
      <selection activeCell="S18" sqref="S18"/>
    </sheetView>
  </sheetViews>
  <sheetFormatPr defaultRowHeight="23.25" x14ac:dyDescent="0.5"/>
  <cols>
    <col min="1" max="1" width="6.85546875" style="135" customWidth="1"/>
    <col min="2" max="2" width="16.140625" style="135" customWidth="1"/>
    <col min="3" max="5" width="9.28515625" style="135" customWidth="1"/>
    <col min="6" max="6" width="10.85546875" style="135" customWidth="1"/>
    <col min="7" max="12" width="9.140625" style="135" customWidth="1"/>
    <col min="13" max="13" width="11.140625" style="135" customWidth="1"/>
    <col min="14" max="14" width="14.140625" style="135" customWidth="1"/>
    <col min="15" max="15" width="14.7109375" style="135" customWidth="1"/>
    <col min="16" max="16384" width="9.140625" style="135"/>
  </cols>
  <sheetData>
    <row r="1" spans="1:15" ht="28.5" customHeight="1" x14ac:dyDescent="0.5">
      <c r="B1" s="136" t="s">
        <v>128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8"/>
    </row>
    <row r="2" spans="1:15" x14ac:dyDescent="0.5">
      <c r="B2" s="136" t="s">
        <v>109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8"/>
    </row>
    <row r="3" spans="1:15" ht="24.75" customHeight="1" x14ac:dyDescent="0.5">
      <c r="A3" s="180" t="s">
        <v>127</v>
      </c>
      <c r="B3" s="177" t="s">
        <v>53</v>
      </c>
      <c r="C3" s="178" t="s">
        <v>40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9" t="s">
        <v>43</v>
      </c>
      <c r="O3" s="172" t="s">
        <v>139</v>
      </c>
    </row>
    <row r="4" spans="1:15" ht="21.75" customHeight="1" x14ac:dyDescent="0.5">
      <c r="A4" s="181"/>
      <c r="B4" s="159"/>
      <c r="C4" s="176" t="s">
        <v>41</v>
      </c>
      <c r="D4" s="176"/>
      <c r="E4" s="176"/>
      <c r="F4" s="176"/>
      <c r="G4" s="176" t="s">
        <v>42</v>
      </c>
      <c r="H4" s="176"/>
      <c r="I4" s="176"/>
      <c r="J4" s="176"/>
      <c r="K4" s="176"/>
      <c r="L4" s="176"/>
      <c r="M4" s="176"/>
      <c r="N4" s="179"/>
      <c r="O4" s="173"/>
    </row>
    <row r="5" spans="1:15" x14ac:dyDescent="0.5">
      <c r="A5" s="181"/>
      <c r="B5" s="159"/>
      <c r="C5" s="139" t="s">
        <v>24</v>
      </c>
      <c r="D5" s="139" t="s">
        <v>0</v>
      </c>
      <c r="E5" s="139" t="s">
        <v>31</v>
      </c>
      <c r="F5" s="139" t="s">
        <v>32</v>
      </c>
      <c r="G5" s="139" t="s">
        <v>1</v>
      </c>
      <c r="H5" s="139" t="s">
        <v>2</v>
      </c>
      <c r="I5" s="139" t="s">
        <v>3</v>
      </c>
      <c r="J5" s="139" t="s">
        <v>4</v>
      </c>
      <c r="K5" s="139" t="s">
        <v>5</v>
      </c>
      <c r="L5" s="139" t="s">
        <v>6</v>
      </c>
      <c r="M5" s="139" t="s">
        <v>33</v>
      </c>
      <c r="N5" s="179"/>
      <c r="O5" s="174"/>
    </row>
    <row r="6" spans="1:15" ht="24" x14ac:dyDescent="0.55000000000000004">
      <c r="A6" s="140">
        <v>1</v>
      </c>
      <c r="B6" s="141" t="s">
        <v>98</v>
      </c>
      <c r="C6" s="142">
        <v>3</v>
      </c>
      <c r="D6" s="142">
        <v>3</v>
      </c>
      <c r="E6" s="142">
        <v>3</v>
      </c>
      <c r="F6" s="142">
        <v>9</v>
      </c>
      <c r="G6" s="142">
        <v>4</v>
      </c>
      <c r="H6" s="142">
        <v>3</v>
      </c>
      <c r="I6" s="142">
        <v>3</v>
      </c>
      <c r="J6" s="142">
        <v>3</v>
      </c>
      <c r="K6" s="142">
        <v>3</v>
      </c>
      <c r="L6" s="142">
        <v>4</v>
      </c>
      <c r="M6" s="142">
        <v>20</v>
      </c>
      <c r="N6" s="143">
        <v>29</v>
      </c>
      <c r="O6" s="155" t="s">
        <v>140</v>
      </c>
    </row>
    <row r="7" spans="1:15" ht="24" x14ac:dyDescent="0.55000000000000004">
      <c r="A7" s="140">
        <v>2</v>
      </c>
      <c r="B7" s="141" t="s">
        <v>99</v>
      </c>
      <c r="C7" s="142">
        <v>2</v>
      </c>
      <c r="D7" s="142">
        <v>2</v>
      </c>
      <c r="E7" s="142">
        <v>2</v>
      </c>
      <c r="F7" s="142">
        <f>SUM(C7:E7)</f>
        <v>6</v>
      </c>
      <c r="G7" s="142">
        <v>2</v>
      </c>
      <c r="H7" s="142">
        <v>2</v>
      </c>
      <c r="I7" s="142">
        <v>2</v>
      </c>
      <c r="J7" s="142">
        <v>2</v>
      </c>
      <c r="K7" s="142">
        <v>2</v>
      </c>
      <c r="L7" s="142">
        <v>2</v>
      </c>
      <c r="M7" s="142">
        <f>SUM(G7:L7)</f>
        <v>12</v>
      </c>
      <c r="N7" s="142">
        <f>SUM(F7+M7)</f>
        <v>18</v>
      </c>
      <c r="O7" s="155" t="s">
        <v>140</v>
      </c>
    </row>
    <row r="8" spans="1:15" ht="24.75" customHeight="1" x14ac:dyDescent="0.55000000000000004">
      <c r="A8" s="140">
        <v>3</v>
      </c>
      <c r="B8" s="141" t="s">
        <v>100</v>
      </c>
      <c r="C8" s="144">
        <v>4</v>
      </c>
      <c r="D8" s="144">
        <v>3</v>
      </c>
      <c r="E8" s="144">
        <v>4</v>
      </c>
      <c r="F8" s="144">
        <f>SUM(C8:E8)</f>
        <v>11</v>
      </c>
      <c r="G8" s="144">
        <v>4</v>
      </c>
      <c r="H8" s="144">
        <v>3</v>
      </c>
      <c r="I8" s="144">
        <v>3</v>
      </c>
      <c r="J8" s="144">
        <v>3</v>
      </c>
      <c r="K8" s="144">
        <v>2</v>
      </c>
      <c r="L8" s="144">
        <v>2</v>
      </c>
      <c r="M8" s="144">
        <f>SUM(G8:L8)</f>
        <v>17</v>
      </c>
      <c r="N8" s="144">
        <f>SUM(F8+M8)</f>
        <v>28</v>
      </c>
      <c r="O8" s="155" t="s">
        <v>140</v>
      </c>
    </row>
    <row r="9" spans="1:15" ht="21.75" customHeight="1" x14ac:dyDescent="0.55000000000000004">
      <c r="A9" s="140">
        <v>4</v>
      </c>
      <c r="B9" s="141" t="s">
        <v>101</v>
      </c>
      <c r="C9" s="142">
        <v>4</v>
      </c>
      <c r="D9" s="142">
        <v>4</v>
      </c>
      <c r="E9" s="142">
        <v>4</v>
      </c>
      <c r="F9" s="142">
        <v>12</v>
      </c>
      <c r="G9" s="142">
        <v>3</v>
      </c>
      <c r="H9" s="142">
        <v>3</v>
      </c>
      <c r="I9" s="142">
        <v>3</v>
      </c>
      <c r="J9" s="142">
        <v>3</v>
      </c>
      <c r="K9" s="142">
        <v>3</v>
      </c>
      <c r="L9" s="142">
        <v>3</v>
      </c>
      <c r="M9" s="142">
        <v>18</v>
      </c>
      <c r="N9" s="143">
        <v>30</v>
      </c>
      <c r="O9" s="155" t="s">
        <v>140</v>
      </c>
    </row>
    <row r="10" spans="1:15" ht="24" x14ac:dyDescent="0.55000000000000004">
      <c r="A10" s="140">
        <v>5</v>
      </c>
      <c r="B10" s="141" t="s">
        <v>102</v>
      </c>
      <c r="C10" s="142">
        <v>1</v>
      </c>
      <c r="D10" s="142">
        <v>2</v>
      </c>
      <c r="E10" s="142">
        <v>2</v>
      </c>
      <c r="F10" s="142">
        <v>5</v>
      </c>
      <c r="G10" s="142">
        <v>3</v>
      </c>
      <c r="H10" s="142">
        <v>3</v>
      </c>
      <c r="I10" s="142">
        <v>2</v>
      </c>
      <c r="J10" s="142">
        <v>2</v>
      </c>
      <c r="K10" s="142">
        <v>2</v>
      </c>
      <c r="L10" s="142">
        <v>2</v>
      </c>
      <c r="M10" s="142">
        <v>14</v>
      </c>
      <c r="N10" s="143">
        <v>19</v>
      </c>
      <c r="O10" s="155" t="s">
        <v>140</v>
      </c>
    </row>
    <row r="11" spans="1:15" ht="24" x14ac:dyDescent="0.55000000000000004">
      <c r="A11" s="140">
        <v>6</v>
      </c>
      <c r="B11" s="141" t="s">
        <v>103</v>
      </c>
      <c r="C11" s="145">
        <v>2</v>
      </c>
      <c r="D11" s="145">
        <v>2</v>
      </c>
      <c r="E11" s="145">
        <v>3</v>
      </c>
      <c r="F11" s="145">
        <v>7</v>
      </c>
      <c r="G11" s="145">
        <v>2</v>
      </c>
      <c r="H11" s="145">
        <v>2</v>
      </c>
      <c r="I11" s="145">
        <v>2</v>
      </c>
      <c r="J11" s="145">
        <v>2</v>
      </c>
      <c r="K11" s="145">
        <v>2</v>
      </c>
      <c r="L11" s="145">
        <v>2</v>
      </c>
      <c r="M11" s="145">
        <v>12</v>
      </c>
      <c r="N11" s="145">
        <v>19</v>
      </c>
      <c r="O11" s="155" t="s">
        <v>140</v>
      </c>
    </row>
    <row r="12" spans="1:15" ht="24" x14ac:dyDescent="0.55000000000000004">
      <c r="A12" s="140">
        <v>7</v>
      </c>
      <c r="B12" s="141" t="s">
        <v>107</v>
      </c>
      <c r="C12" s="142">
        <v>3</v>
      </c>
      <c r="D12" s="142">
        <v>3</v>
      </c>
      <c r="E12" s="142">
        <v>3</v>
      </c>
      <c r="F12" s="142">
        <v>9</v>
      </c>
      <c r="G12" s="142">
        <v>2</v>
      </c>
      <c r="H12" s="142">
        <v>2</v>
      </c>
      <c r="I12" s="142">
        <v>2</v>
      </c>
      <c r="J12" s="142">
        <v>1</v>
      </c>
      <c r="K12" s="142">
        <v>1</v>
      </c>
      <c r="L12" s="142">
        <v>1</v>
      </c>
      <c r="M12" s="142">
        <v>9</v>
      </c>
      <c r="N12" s="143">
        <v>18</v>
      </c>
      <c r="O12" s="155" t="s">
        <v>140</v>
      </c>
    </row>
    <row r="13" spans="1:15" ht="24" x14ac:dyDescent="0.55000000000000004">
      <c r="A13" s="140">
        <v>8</v>
      </c>
      <c r="B13" s="141" t="s">
        <v>104</v>
      </c>
      <c r="C13" s="142">
        <v>1</v>
      </c>
      <c r="D13" s="142">
        <v>1</v>
      </c>
      <c r="E13" s="142">
        <v>1</v>
      </c>
      <c r="F13" s="142">
        <v>3</v>
      </c>
      <c r="G13" s="142">
        <v>1</v>
      </c>
      <c r="H13" s="142">
        <v>1</v>
      </c>
      <c r="I13" s="142">
        <v>1</v>
      </c>
      <c r="J13" s="142">
        <v>1</v>
      </c>
      <c r="K13" s="142">
        <v>1</v>
      </c>
      <c r="L13" s="142">
        <v>1</v>
      </c>
      <c r="M13" s="142">
        <v>6</v>
      </c>
      <c r="N13" s="143">
        <v>9</v>
      </c>
      <c r="O13" s="155" t="s">
        <v>134</v>
      </c>
    </row>
    <row r="14" spans="1:15" ht="24" x14ac:dyDescent="0.55000000000000004">
      <c r="A14" s="140">
        <v>9</v>
      </c>
      <c r="B14" s="141" t="s">
        <v>105</v>
      </c>
      <c r="C14" s="144">
        <v>3</v>
      </c>
      <c r="D14" s="144">
        <v>4</v>
      </c>
      <c r="E14" s="144">
        <v>4</v>
      </c>
      <c r="F14" s="144">
        <v>11</v>
      </c>
      <c r="G14" s="144">
        <v>4</v>
      </c>
      <c r="H14" s="144">
        <v>4</v>
      </c>
      <c r="I14" s="144">
        <v>4</v>
      </c>
      <c r="J14" s="144">
        <v>4</v>
      </c>
      <c r="K14" s="144">
        <v>4</v>
      </c>
      <c r="L14" s="144">
        <v>4</v>
      </c>
      <c r="M14" s="144">
        <v>24</v>
      </c>
      <c r="N14" s="144">
        <v>35</v>
      </c>
      <c r="O14" s="155" t="s">
        <v>134</v>
      </c>
    </row>
    <row r="15" spans="1:15" ht="24" x14ac:dyDescent="0.55000000000000004">
      <c r="A15" s="140">
        <v>10</v>
      </c>
      <c r="B15" s="141" t="s">
        <v>108</v>
      </c>
      <c r="C15" s="142">
        <v>1</v>
      </c>
      <c r="D15" s="142">
        <v>1</v>
      </c>
      <c r="E15" s="142">
        <v>1</v>
      </c>
      <c r="F15" s="142">
        <v>3</v>
      </c>
      <c r="G15" s="142">
        <v>1</v>
      </c>
      <c r="H15" s="142">
        <v>1</v>
      </c>
      <c r="I15" s="142">
        <v>1</v>
      </c>
      <c r="J15" s="142">
        <v>1</v>
      </c>
      <c r="K15" s="142">
        <v>1</v>
      </c>
      <c r="L15" s="142">
        <v>1</v>
      </c>
      <c r="M15" s="142">
        <v>6</v>
      </c>
      <c r="N15" s="143">
        <v>9</v>
      </c>
      <c r="O15" s="155" t="s">
        <v>134</v>
      </c>
    </row>
    <row r="16" spans="1:15" ht="24" x14ac:dyDescent="0.55000000000000004">
      <c r="A16" s="140">
        <v>11</v>
      </c>
      <c r="B16" s="141" t="s">
        <v>106</v>
      </c>
      <c r="C16" s="142">
        <v>3</v>
      </c>
      <c r="D16" s="142">
        <v>2</v>
      </c>
      <c r="E16" s="142">
        <v>3</v>
      </c>
      <c r="F16" s="142">
        <v>8</v>
      </c>
      <c r="G16" s="142">
        <v>3</v>
      </c>
      <c r="H16" s="142">
        <v>3</v>
      </c>
      <c r="I16" s="142">
        <v>3</v>
      </c>
      <c r="J16" s="142">
        <v>3</v>
      </c>
      <c r="K16" s="142">
        <v>2</v>
      </c>
      <c r="L16" s="142">
        <v>3</v>
      </c>
      <c r="M16" s="142">
        <v>17</v>
      </c>
      <c r="N16" s="143">
        <v>25</v>
      </c>
      <c r="O16" s="155" t="s">
        <v>134</v>
      </c>
    </row>
    <row r="17" spans="1:15" ht="24" x14ac:dyDescent="0.55000000000000004">
      <c r="A17" s="140">
        <v>12</v>
      </c>
      <c r="B17" s="141" t="s">
        <v>54</v>
      </c>
      <c r="C17" s="144">
        <v>4</v>
      </c>
      <c r="D17" s="144">
        <v>6</v>
      </c>
      <c r="E17" s="144">
        <v>6</v>
      </c>
      <c r="F17" s="144">
        <v>16</v>
      </c>
      <c r="G17" s="144">
        <v>6</v>
      </c>
      <c r="H17" s="144">
        <v>6</v>
      </c>
      <c r="I17" s="144">
        <v>6</v>
      </c>
      <c r="J17" s="144">
        <v>6</v>
      </c>
      <c r="K17" s="144">
        <v>6</v>
      </c>
      <c r="L17" s="144">
        <v>5</v>
      </c>
      <c r="M17" s="144">
        <v>35</v>
      </c>
      <c r="N17" s="144">
        <v>51</v>
      </c>
      <c r="O17" s="155" t="s">
        <v>135</v>
      </c>
    </row>
    <row r="18" spans="1:15" ht="24" x14ac:dyDescent="0.55000000000000004">
      <c r="A18" s="140">
        <v>13</v>
      </c>
      <c r="B18" s="141" t="s">
        <v>55</v>
      </c>
      <c r="C18" s="142">
        <v>1</v>
      </c>
      <c r="D18" s="142">
        <v>1</v>
      </c>
      <c r="E18" s="142">
        <v>1</v>
      </c>
      <c r="F18" s="142">
        <v>3</v>
      </c>
      <c r="G18" s="142">
        <v>1</v>
      </c>
      <c r="H18" s="142">
        <v>2</v>
      </c>
      <c r="I18" s="142">
        <v>1</v>
      </c>
      <c r="J18" s="142">
        <v>1</v>
      </c>
      <c r="K18" s="142">
        <v>1</v>
      </c>
      <c r="L18" s="142">
        <v>2</v>
      </c>
      <c r="M18" s="142">
        <v>8</v>
      </c>
      <c r="N18" s="143">
        <v>11</v>
      </c>
      <c r="O18" s="155" t="s">
        <v>135</v>
      </c>
    </row>
    <row r="19" spans="1:15" ht="24" x14ac:dyDescent="0.55000000000000004">
      <c r="A19" s="140">
        <v>14</v>
      </c>
      <c r="B19" s="141" t="s">
        <v>56</v>
      </c>
      <c r="C19" s="142">
        <v>1</v>
      </c>
      <c r="D19" s="142">
        <v>1</v>
      </c>
      <c r="E19" s="142">
        <v>1</v>
      </c>
      <c r="F19" s="142">
        <v>3</v>
      </c>
      <c r="G19" s="142">
        <v>1</v>
      </c>
      <c r="H19" s="142">
        <v>1</v>
      </c>
      <c r="I19" s="142">
        <v>1</v>
      </c>
      <c r="J19" s="142">
        <v>1</v>
      </c>
      <c r="K19" s="142">
        <v>1</v>
      </c>
      <c r="L19" s="142">
        <v>1</v>
      </c>
      <c r="M19" s="142">
        <v>6</v>
      </c>
      <c r="N19" s="143">
        <v>9</v>
      </c>
      <c r="O19" s="155" t="s">
        <v>135</v>
      </c>
    </row>
    <row r="20" spans="1:15" ht="24" x14ac:dyDescent="0.55000000000000004">
      <c r="A20" s="140">
        <v>15</v>
      </c>
      <c r="B20" s="141" t="s">
        <v>57</v>
      </c>
      <c r="C20" s="145">
        <v>3</v>
      </c>
      <c r="D20" s="145">
        <v>3</v>
      </c>
      <c r="E20" s="145">
        <v>3</v>
      </c>
      <c r="F20" s="145">
        <v>9</v>
      </c>
      <c r="G20" s="145">
        <v>3</v>
      </c>
      <c r="H20" s="145">
        <v>3</v>
      </c>
      <c r="I20" s="145">
        <v>3</v>
      </c>
      <c r="J20" s="145">
        <v>3</v>
      </c>
      <c r="K20" s="145">
        <v>3</v>
      </c>
      <c r="L20" s="145">
        <v>3</v>
      </c>
      <c r="M20" s="145">
        <v>18</v>
      </c>
      <c r="N20" s="145">
        <v>27</v>
      </c>
      <c r="O20" s="155" t="s">
        <v>135</v>
      </c>
    </row>
    <row r="21" spans="1:15" ht="24" x14ac:dyDescent="0.55000000000000004">
      <c r="A21" s="140">
        <v>16</v>
      </c>
      <c r="B21" s="141" t="s">
        <v>58</v>
      </c>
      <c r="C21" s="142">
        <v>1</v>
      </c>
      <c r="D21" s="142">
        <v>1</v>
      </c>
      <c r="E21" s="142">
        <v>1</v>
      </c>
      <c r="F21" s="142">
        <f>SUM(C21:E21)</f>
        <v>3</v>
      </c>
      <c r="G21" s="142">
        <v>1</v>
      </c>
      <c r="H21" s="142">
        <v>1</v>
      </c>
      <c r="I21" s="142">
        <v>1</v>
      </c>
      <c r="J21" s="142">
        <v>1</v>
      </c>
      <c r="K21" s="142">
        <v>1</v>
      </c>
      <c r="L21" s="142">
        <v>2</v>
      </c>
      <c r="M21" s="142">
        <f>SUM(G21:L21)</f>
        <v>7</v>
      </c>
      <c r="N21" s="143">
        <f>M21+F21</f>
        <v>10</v>
      </c>
      <c r="O21" s="155" t="s">
        <v>135</v>
      </c>
    </row>
    <row r="22" spans="1:15" ht="24" x14ac:dyDescent="0.55000000000000004">
      <c r="A22" s="140">
        <v>17</v>
      </c>
      <c r="B22" s="141" t="s">
        <v>59</v>
      </c>
      <c r="C22" s="146">
        <v>6</v>
      </c>
      <c r="D22" s="146">
        <v>6</v>
      </c>
      <c r="E22" s="146">
        <v>6</v>
      </c>
      <c r="F22" s="146">
        <v>18</v>
      </c>
      <c r="G22" s="146">
        <v>6</v>
      </c>
      <c r="H22" s="146">
        <v>6</v>
      </c>
      <c r="I22" s="146">
        <v>6</v>
      </c>
      <c r="J22" s="146">
        <v>6</v>
      </c>
      <c r="K22" s="146">
        <v>6</v>
      </c>
      <c r="L22" s="146">
        <v>6</v>
      </c>
      <c r="M22" s="146">
        <v>36</v>
      </c>
      <c r="N22" s="147">
        <v>54</v>
      </c>
      <c r="O22" s="155" t="s">
        <v>135</v>
      </c>
    </row>
    <row r="23" spans="1:15" ht="24" x14ac:dyDescent="0.55000000000000004">
      <c r="A23" s="140">
        <v>18</v>
      </c>
      <c r="B23" s="141" t="s">
        <v>60</v>
      </c>
      <c r="C23" s="145">
        <v>2</v>
      </c>
      <c r="D23" s="145">
        <v>3</v>
      </c>
      <c r="E23" s="145">
        <v>3</v>
      </c>
      <c r="F23" s="145">
        <v>8</v>
      </c>
      <c r="G23" s="145">
        <v>3</v>
      </c>
      <c r="H23" s="145">
        <v>3</v>
      </c>
      <c r="I23" s="145">
        <v>3</v>
      </c>
      <c r="J23" s="145">
        <v>3</v>
      </c>
      <c r="K23" s="145">
        <v>3</v>
      </c>
      <c r="L23" s="145">
        <v>3</v>
      </c>
      <c r="M23" s="145">
        <v>18</v>
      </c>
      <c r="N23" s="145">
        <v>26</v>
      </c>
      <c r="O23" s="155" t="s">
        <v>135</v>
      </c>
    </row>
    <row r="24" spans="1:15" ht="24" x14ac:dyDescent="0.55000000000000004">
      <c r="A24" s="140">
        <v>19</v>
      </c>
      <c r="B24" s="141" t="s">
        <v>61</v>
      </c>
      <c r="C24" s="142">
        <v>2</v>
      </c>
      <c r="D24" s="142">
        <v>2</v>
      </c>
      <c r="E24" s="142">
        <v>2</v>
      </c>
      <c r="F24" s="142">
        <v>6</v>
      </c>
      <c r="G24" s="142">
        <v>2</v>
      </c>
      <c r="H24" s="142">
        <v>2</v>
      </c>
      <c r="I24" s="142">
        <v>3</v>
      </c>
      <c r="J24" s="142">
        <v>2</v>
      </c>
      <c r="K24" s="142">
        <v>3</v>
      </c>
      <c r="L24" s="142">
        <v>3</v>
      </c>
      <c r="M24" s="142">
        <v>15</v>
      </c>
      <c r="N24" s="143">
        <v>21</v>
      </c>
      <c r="O24" s="155" t="s">
        <v>135</v>
      </c>
    </row>
    <row r="25" spans="1:15" ht="24" x14ac:dyDescent="0.55000000000000004">
      <c r="A25" s="140">
        <v>20</v>
      </c>
      <c r="B25" s="141" t="s">
        <v>62</v>
      </c>
      <c r="C25" s="142">
        <v>1</v>
      </c>
      <c r="D25" s="142">
        <v>1</v>
      </c>
      <c r="E25" s="142">
        <v>1</v>
      </c>
      <c r="F25" s="142">
        <v>3</v>
      </c>
      <c r="G25" s="142">
        <v>1</v>
      </c>
      <c r="H25" s="142">
        <v>1</v>
      </c>
      <c r="I25" s="142">
        <v>1</v>
      </c>
      <c r="J25" s="142">
        <v>1</v>
      </c>
      <c r="K25" s="142">
        <v>1</v>
      </c>
      <c r="L25" s="142">
        <v>1</v>
      </c>
      <c r="M25" s="142">
        <v>6</v>
      </c>
      <c r="N25" s="143">
        <v>9</v>
      </c>
      <c r="O25" s="155" t="s">
        <v>135</v>
      </c>
    </row>
    <row r="26" spans="1:15" ht="24" x14ac:dyDescent="0.55000000000000004">
      <c r="A26" s="140">
        <v>21</v>
      </c>
      <c r="B26" s="141" t="s">
        <v>63</v>
      </c>
      <c r="C26" s="144">
        <v>4</v>
      </c>
      <c r="D26" s="144">
        <v>4</v>
      </c>
      <c r="E26" s="144">
        <v>4</v>
      </c>
      <c r="F26" s="144">
        <v>12</v>
      </c>
      <c r="G26" s="144">
        <v>2</v>
      </c>
      <c r="H26" s="144">
        <v>2</v>
      </c>
      <c r="I26" s="144">
        <v>2</v>
      </c>
      <c r="J26" s="144">
        <v>2</v>
      </c>
      <c r="K26" s="144">
        <v>2</v>
      </c>
      <c r="L26" s="144">
        <v>2</v>
      </c>
      <c r="M26" s="144">
        <f>SUM(G26:L26)</f>
        <v>12</v>
      </c>
      <c r="N26" s="144">
        <f>M26+F26</f>
        <v>24</v>
      </c>
      <c r="O26" s="155" t="s">
        <v>135</v>
      </c>
    </row>
    <row r="27" spans="1:15" ht="24" x14ac:dyDescent="0.55000000000000004">
      <c r="A27" s="140">
        <v>22</v>
      </c>
      <c r="B27" s="141" t="s">
        <v>64</v>
      </c>
      <c r="C27" s="142">
        <v>3</v>
      </c>
      <c r="D27" s="142">
        <v>3</v>
      </c>
      <c r="E27" s="142">
        <v>3</v>
      </c>
      <c r="F27" s="142">
        <v>9</v>
      </c>
      <c r="G27" s="142">
        <v>3</v>
      </c>
      <c r="H27" s="142">
        <v>3</v>
      </c>
      <c r="I27" s="142">
        <v>2</v>
      </c>
      <c r="J27" s="142">
        <v>2</v>
      </c>
      <c r="K27" s="142">
        <v>2</v>
      </c>
      <c r="L27" s="142">
        <v>2</v>
      </c>
      <c r="M27" s="142">
        <v>14</v>
      </c>
      <c r="N27" s="143">
        <v>23</v>
      </c>
      <c r="O27" s="155" t="s">
        <v>135</v>
      </c>
    </row>
    <row r="28" spans="1:15" ht="24" x14ac:dyDescent="0.55000000000000004">
      <c r="A28" s="140">
        <v>23</v>
      </c>
      <c r="B28" s="141" t="s">
        <v>65</v>
      </c>
      <c r="C28" s="142">
        <v>1</v>
      </c>
      <c r="D28" s="142">
        <v>2</v>
      </c>
      <c r="E28" s="142">
        <v>2</v>
      </c>
      <c r="F28" s="142">
        <v>5</v>
      </c>
      <c r="G28" s="142">
        <v>2</v>
      </c>
      <c r="H28" s="142">
        <v>2</v>
      </c>
      <c r="I28" s="142">
        <v>1</v>
      </c>
      <c r="J28" s="142">
        <v>1</v>
      </c>
      <c r="K28" s="142">
        <v>1</v>
      </c>
      <c r="L28" s="142">
        <v>1</v>
      </c>
      <c r="M28" s="142">
        <v>8</v>
      </c>
      <c r="N28" s="143">
        <v>13</v>
      </c>
      <c r="O28" s="155" t="s">
        <v>135</v>
      </c>
    </row>
    <row r="29" spans="1:15" ht="24" x14ac:dyDescent="0.55000000000000004">
      <c r="A29" s="140">
        <v>24</v>
      </c>
      <c r="B29" s="141" t="s">
        <v>66</v>
      </c>
      <c r="C29" s="145">
        <v>1</v>
      </c>
      <c r="D29" s="145">
        <v>1</v>
      </c>
      <c r="E29" s="145">
        <v>1</v>
      </c>
      <c r="F29" s="145">
        <f>SUM(C29:E29)</f>
        <v>3</v>
      </c>
      <c r="G29" s="145">
        <v>1</v>
      </c>
      <c r="H29" s="145">
        <v>1</v>
      </c>
      <c r="I29" s="145">
        <v>1</v>
      </c>
      <c r="J29" s="145">
        <v>1</v>
      </c>
      <c r="K29" s="145">
        <v>1</v>
      </c>
      <c r="L29" s="145">
        <v>1</v>
      </c>
      <c r="M29" s="145">
        <f>SUM(G29:L29)</f>
        <v>6</v>
      </c>
      <c r="N29" s="145">
        <f>F29+M29</f>
        <v>9</v>
      </c>
      <c r="O29" s="155" t="s">
        <v>135</v>
      </c>
    </row>
    <row r="30" spans="1:15" ht="24" x14ac:dyDescent="0.55000000000000004">
      <c r="A30" s="140">
        <v>25</v>
      </c>
      <c r="B30" s="141" t="s">
        <v>67</v>
      </c>
      <c r="C30" s="146">
        <v>3</v>
      </c>
      <c r="D30" s="146">
        <v>4</v>
      </c>
      <c r="E30" s="146">
        <v>3</v>
      </c>
      <c r="F30" s="146">
        <v>10</v>
      </c>
      <c r="G30" s="146">
        <v>3</v>
      </c>
      <c r="H30" s="146">
        <v>3</v>
      </c>
      <c r="I30" s="146">
        <v>3</v>
      </c>
      <c r="J30" s="146">
        <v>3</v>
      </c>
      <c r="K30" s="146">
        <v>3</v>
      </c>
      <c r="L30" s="146">
        <v>3</v>
      </c>
      <c r="M30" s="146">
        <v>18</v>
      </c>
      <c r="N30" s="147">
        <v>28</v>
      </c>
      <c r="O30" s="155" t="s">
        <v>135</v>
      </c>
    </row>
    <row r="31" spans="1:15" ht="24" x14ac:dyDescent="0.55000000000000004">
      <c r="A31" s="140">
        <v>26</v>
      </c>
      <c r="B31" s="141" t="s">
        <v>68</v>
      </c>
      <c r="C31" s="142">
        <v>1</v>
      </c>
      <c r="D31" s="142">
        <v>1</v>
      </c>
      <c r="E31" s="142">
        <v>1</v>
      </c>
      <c r="F31" s="142">
        <v>3</v>
      </c>
      <c r="G31" s="142">
        <v>1</v>
      </c>
      <c r="H31" s="142">
        <v>1</v>
      </c>
      <c r="I31" s="142">
        <v>1</v>
      </c>
      <c r="J31" s="142">
        <v>1</v>
      </c>
      <c r="K31" s="142">
        <v>1</v>
      </c>
      <c r="L31" s="142">
        <v>1</v>
      </c>
      <c r="M31" s="142">
        <v>6</v>
      </c>
      <c r="N31" s="143">
        <v>9</v>
      </c>
      <c r="O31" s="155" t="s">
        <v>135</v>
      </c>
    </row>
    <row r="32" spans="1:15" ht="24" x14ac:dyDescent="0.55000000000000004">
      <c r="A32" s="140">
        <v>27</v>
      </c>
      <c r="B32" s="148" t="s">
        <v>69</v>
      </c>
      <c r="C32" s="145">
        <v>2</v>
      </c>
      <c r="D32" s="145">
        <v>2</v>
      </c>
      <c r="E32" s="145">
        <v>2</v>
      </c>
      <c r="F32" s="145">
        <v>6</v>
      </c>
      <c r="G32" s="145">
        <v>1</v>
      </c>
      <c r="H32" s="145">
        <v>1</v>
      </c>
      <c r="I32" s="145">
        <v>1</v>
      </c>
      <c r="J32" s="145">
        <v>1</v>
      </c>
      <c r="K32" s="145">
        <v>1</v>
      </c>
      <c r="L32" s="145">
        <v>0</v>
      </c>
      <c r="M32" s="145">
        <v>5</v>
      </c>
      <c r="N32" s="145">
        <v>11</v>
      </c>
      <c r="O32" s="155" t="s">
        <v>135</v>
      </c>
    </row>
    <row r="33" spans="1:15" ht="24" x14ac:dyDescent="0.55000000000000004">
      <c r="A33" s="140">
        <v>28</v>
      </c>
      <c r="B33" s="141" t="s">
        <v>70</v>
      </c>
      <c r="C33" s="149" t="s">
        <v>117</v>
      </c>
      <c r="D33" s="149" t="s">
        <v>117</v>
      </c>
      <c r="E33" s="149" t="s">
        <v>117</v>
      </c>
      <c r="F33" s="149" t="s">
        <v>117</v>
      </c>
      <c r="G33" s="149" t="s">
        <v>117</v>
      </c>
      <c r="H33" s="149" t="s">
        <v>117</v>
      </c>
      <c r="I33" s="149" t="s">
        <v>117</v>
      </c>
      <c r="J33" s="149" t="s">
        <v>117</v>
      </c>
      <c r="K33" s="149" t="s">
        <v>117</v>
      </c>
      <c r="L33" s="149" t="s">
        <v>117</v>
      </c>
      <c r="M33" s="149" t="s">
        <v>117</v>
      </c>
      <c r="N33" s="149" t="s">
        <v>117</v>
      </c>
      <c r="O33" s="155" t="s">
        <v>135</v>
      </c>
    </row>
    <row r="34" spans="1:15" ht="24" x14ac:dyDescent="0.55000000000000004">
      <c r="A34" s="140">
        <v>55</v>
      </c>
      <c r="B34" s="141" t="s">
        <v>97</v>
      </c>
      <c r="C34" s="144">
        <v>1</v>
      </c>
      <c r="D34" s="144">
        <v>1</v>
      </c>
      <c r="E34" s="144">
        <v>1</v>
      </c>
      <c r="F34" s="144">
        <v>3</v>
      </c>
      <c r="G34" s="144">
        <v>1</v>
      </c>
      <c r="H34" s="144">
        <v>1</v>
      </c>
      <c r="I34" s="144">
        <v>1</v>
      </c>
      <c r="J34" s="144">
        <v>1</v>
      </c>
      <c r="K34" s="144"/>
      <c r="L34" s="144"/>
      <c r="M34" s="144">
        <v>4</v>
      </c>
      <c r="N34" s="144">
        <v>7</v>
      </c>
      <c r="O34" s="155" t="s">
        <v>135</v>
      </c>
    </row>
    <row r="35" spans="1:15" ht="24" x14ac:dyDescent="0.55000000000000004">
      <c r="A35" s="140">
        <v>29</v>
      </c>
      <c r="B35" s="150" t="s">
        <v>71</v>
      </c>
      <c r="C35" s="142">
        <v>2</v>
      </c>
      <c r="D35" s="142">
        <v>2</v>
      </c>
      <c r="E35" s="142">
        <v>2</v>
      </c>
      <c r="F35" s="142">
        <f>SUM(C35:E35)</f>
        <v>6</v>
      </c>
      <c r="G35" s="142">
        <v>2</v>
      </c>
      <c r="H35" s="142">
        <v>3</v>
      </c>
      <c r="I35" s="142">
        <v>2</v>
      </c>
      <c r="J35" s="142">
        <v>2</v>
      </c>
      <c r="K35" s="142">
        <v>2</v>
      </c>
      <c r="L35" s="142">
        <v>2</v>
      </c>
      <c r="M35" s="142">
        <f>SUM(G35:L35)</f>
        <v>13</v>
      </c>
      <c r="N35" s="143">
        <v>19</v>
      </c>
      <c r="O35" s="155" t="s">
        <v>136</v>
      </c>
    </row>
    <row r="36" spans="1:15" ht="24" x14ac:dyDescent="0.55000000000000004">
      <c r="A36" s="140">
        <v>30</v>
      </c>
      <c r="B36" s="150" t="s">
        <v>72</v>
      </c>
      <c r="C36" s="144">
        <v>1</v>
      </c>
      <c r="D36" s="144">
        <v>1</v>
      </c>
      <c r="E36" s="144">
        <v>1</v>
      </c>
      <c r="F36" s="144">
        <v>3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3</v>
      </c>
      <c r="O36" s="155" t="s">
        <v>136</v>
      </c>
    </row>
    <row r="37" spans="1:15" ht="24" x14ac:dyDescent="0.55000000000000004">
      <c r="A37" s="140">
        <v>31</v>
      </c>
      <c r="B37" s="150" t="s">
        <v>73</v>
      </c>
      <c r="C37" s="142">
        <v>2</v>
      </c>
      <c r="D37" s="142">
        <v>1</v>
      </c>
      <c r="E37" s="142">
        <v>2</v>
      </c>
      <c r="F37" s="142">
        <v>5</v>
      </c>
      <c r="G37" s="142"/>
      <c r="H37" s="142"/>
      <c r="I37" s="142"/>
      <c r="J37" s="142"/>
      <c r="K37" s="142"/>
      <c r="L37" s="142"/>
      <c r="M37" s="142"/>
      <c r="N37" s="143">
        <v>5</v>
      </c>
      <c r="O37" s="155" t="s">
        <v>136</v>
      </c>
    </row>
    <row r="38" spans="1:15" ht="24" x14ac:dyDescent="0.55000000000000004">
      <c r="A38" s="140">
        <v>32</v>
      </c>
      <c r="B38" s="150" t="s">
        <v>74</v>
      </c>
      <c r="C38" s="142">
        <v>1</v>
      </c>
      <c r="D38" s="142">
        <v>1</v>
      </c>
      <c r="E38" s="142">
        <v>1</v>
      </c>
      <c r="F38" s="142">
        <v>3</v>
      </c>
      <c r="G38" s="142">
        <v>1</v>
      </c>
      <c r="H38" s="142">
        <v>1</v>
      </c>
      <c r="I38" s="142">
        <v>1</v>
      </c>
      <c r="J38" s="142">
        <v>1</v>
      </c>
      <c r="K38" s="142">
        <v>1</v>
      </c>
      <c r="L38" s="142">
        <v>1</v>
      </c>
      <c r="M38" s="142">
        <v>6</v>
      </c>
      <c r="N38" s="143">
        <v>9</v>
      </c>
      <c r="O38" s="155" t="s">
        <v>136</v>
      </c>
    </row>
    <row r="39" spans="1:15" ht="24" x14ac:dyDescent="0.55000000000000004">
      <c r="A39" s="140">
        <v>33</v>
      </c>
      <c r="B39" s="150" t="s">
        <v>75</v>
      </c>
      <c r="C39" s="144">
        <v>1</v>
      </c>
      <c r="D39" s="144">
        <v>1</v>
      </c>
      <c r="E39" s="144">
        <v>1</v>
      </c>
      <c r="F39" s="144">
        <v>3</v>
      </c>
      <c r="G39" s="144">
        <v>1</v>
      </c>
      <c r="H39" s="144">
        <v>1</v>
      </c>
      <c r="I39" s="144">
        <v>1</v>
      </c>
      <c r="J39" s="144">
        <v>1</v>
      </c>
      <c r="K39" s="144">
        <v>1</v>
      </c>
      <c r="L39" s="144">
        <v>1</v>
      </c>
      <c r="M39" s="144">
        <v>6</v>
      </c>
      <c r="N39" s="144">
        <v>9</v>
      </c>
      <c r="O39" s="155" t="s">
        <v>136</v>
      </c>
    </row>
    <row r="40" spans="1:15" ht="24" x14ac:dyDescent="0.55000000000000004">
      <c r="A40" s="140">
        <v>34</v>
      </c>
      <c r="B40" s="150" t="s">
        <v>76</v>
      </c>
      <c r="C40" s="142">
        <v>2</v>
      </c>
      <c r="D40" s="142">
        <v>2</v>
      </c>
      <c r="E40" s="142">
        <v>2</v>
      </c>
      <c r="F40" s="142">
        <f>SUM(C40:E40)</f>
        <v>6</v>
      </c>
      <c r="G40" s="142"/>
      <c r="H40" s="142"/>
      <c r="I40" s="142"/>
      <c r="J40" s="142"/>
      <c r="K40" s="142"/>
      <c r="L40" s="142"/>
      <c r="M40" s="142"/>
      <c r="N40" s="143">
        <v>6</v>
      </c>
      <c r="O40" s="155" t="s">
        <v>136</v>
      </c>
    </row>
    <row r="41" spans="1:15" ht="24" x14ac:dyDescent="0.55000000000000004">
      <c r="A41" s="140">
        <v>35</v>
      </c>
      <c r="B41" s="150" t="s">
        <v>77</v>
      </c>
      <c r="C41" s="142"/>
      <c r="D41" s="142"/>
      <c r="E41" s="142"/>
      <c r="F41" s="142"/>
      <c r="G41" s="142">
        <v>3</v>
      </c>
      <c r="H41" s="142">
        <v>3</v>
      </c>
      <c r="I41" s="142">
        <v>2</v>
      </c>
      <c r="J41" s="142">
        <v>2</v>
      </c>
      <c r="K41" s="142">
        <v>2</v>
      </c>
      <c r="L41" s="142">
        <v>2</v>
      </c>
      <c r="M41" s="142">
        <f>SUM(G41:L41)</f>
        <v>14</v>
      </c>
      <c r="N41" s="143">
        <v>14</v>
      </c>
      <c r="O41" s="155" t="s">
        <v>136</v>
      </c>
    </row>
    <row r="42" spans="1:15" ht="24" x14ac:dyDescent="0.55000000000000004">
      <c r="A42" s="140">
        <v>36</v>
      </c>
      <c r="B42" s="150" t="s">
        <v>78</v>
      </c>
      <c r="C42" s="144">
        <v>1</v>
      </c>
      <c r="D42" s="144">
        <v>1</v>
      </c>
      <c r="E42" s="144">
        <v>1</v>
      </c>
      <c r="F42" s="144">
        <v>3</v>
      </c>
      <c r="G42" s="144"/>
      <c r="H42" s="144"/>
      <c r="I42" s="144"/>
      <c r="J42" s="144"/>
      <c r="K42" s="144"/>
      <c r="L42" s="144"/>
      <c r="M42" s="144"/>
      <c r="N42" s="144">
        <v>3</v>
      </c>
      <c r="O42" s="155" t="s">
        <v>136</v>
      </c>
    </row>
    <row r="43" spans="1:15" ht="24" x14ac:dyDescent="0.55000000000000004">
      <c r="A43" s="140">
        <v>37</v>
      </c>
      <c r="B43" s="150" t="s">
        <v>79</v>
      </c>
      <c r="C43" s="142">
        <v>3</v>
      </c>
      <c r="D43" s="142">
        <v>3</v>
      </c>
      <c r="E43" s="142">
        <v>3</v>
      </c>
      <c r="F43" s="142">
        <v>9</v>
      </c>
      <c r="G43" s="142">
        <v>3</v>
      </c>
      <c r="H43" s="142">
        <v>3</v>
      </c>
      <c r="I43" s="142">
        <v>3</v>
      </c>
      <c r="J43" s="142">
        <v>3</v>
      </c>
      <c r="K43" s="142">
        <v>3</v>
      </c>
      <c r="L43" s="142">
        <v>3</v>
      </c>
      <c r="M43" s="142">
        <v>18</v>
      </c>
      <c r="N43" s="143">
        <v>27</v>
      </c>
      <c r="O43" s="155" t="s">
        <v>137</v>
      </c>
    </row>
    <row r="44" spans="1:15" ht="24" x14ac:dyDescent="0.55000000000000004">
      <c r="A44" s="140">
        <v>39</v>
      </c>
      <c r="B44" s="150" t="s">
        <v>81</v>
      </c>
      <c r="C44" s="145">
        <v>3</v>
      </c>
      <c r="D44" s="145">
        <v>2</v>
      </c>
      <c r="E44" s="145">
        <v>3</v>
      </c>
      <c r="F44" s="145">
        <v>8</v>
      </c>
      <c r="G44" s="145">
        <v>3</v>
      </c>
      <c r="H44" s="145">
        <v>4</v>
      </c>
      <c r="I44" s="145">
        <v>3</v>
      </c>
      <c r="J44" s="145">
        <v>3</v>
      </c>
      <c r="K44" s="145">
        <v>2</v>
      </c>
      <c r="L44" s="145">
        <v>3</v>
      </c>
      <c r="M44" s="145">
        <v>15</v>
      </c>
      <c r="N44" s="145">
        <v>23</v>
      </c>
      <c r="O44" s="155" t="s">
        <v>137</v>
      </c>
    </row>
    <row r="45" spans="1:15" ht="24" x14ac:dyDescent="0.55000000000000004">
      <c r="A45" s="140">
        <v>40</v>
      </c>
      <c r="B45" s="150" t="s">
        <v>82</v>
      </c>
      <c r="C45" s="142">
        <v>1</v>
      </c>
      <c r="D45" s="142">
        <v>1</v>
      </c>
      <c r="E45" s="142">
        <v>2</v>
      </c>
      <c r="F45" s="142">
        <v>4</v>
      </c>
      <c r="G45" s="142">
        <v>2</v>
      </c>
      <c r="H45" s="142">
        <v>2</v>
      </c>
      <c r="I45" s="142">
        <v>2</v>
      </c>
      <c r="J45" s="142">
        <v>2</v>
      </c>
      <c r="K45" s="142">
        <v>2</v>
      </c>
      <c r="L45" s="142">
        <v>2</v>
      </c>
      <c r="M45" s="142">
        <v>12</v>
      </c>
      <c r="N45" s="143">
        <v>16</v>
      </c>
      <c r="O45" s="155" t="s">
        <v>137</v>
      </c>
    </row>
    <row r="46" spans="1:15" ht="24" x14ac:dyDescent="0.55000000000000004">
      <c r="A46" s="140">
        <v>41</v>
      </c>
      <c r="B46" s="150" t="s">
        <v>83</v>
      </c>
      <c r="C46" s="142">
        <v>1</v>
      </c>
      <c r="D46" s="142">
        <v>1</v>
      </c>
      <c r="E46" s="142">
        <v>1</v>
      </c>
      <c r="F46" s="142">
        <v>3</v>
      </c>
      <c r="G46" s="142"/>
      <c r="H46" s="142"/>
      <c r="I46" s="142"/>
      <c r="J46" s="142"/>
      <c r="K46" s="142"/>
      <c r="L46" s="142"/>
      <c r="M46" s="142"/>
      <c r="N46" s="143">
        <v>3</v>
      </c>
      <c r="O46" s="155" t="s">
        <v>137</v>
      </c>
    </row>
    <row r="47" spans="1:15" ht="24" x14ac:dyDescent="0.55000000000000004">
      <c r="A47" s="140">
        <v>42</v>
      </c>
      <c r="B47" s="150" t="s">
        <v>84</v>
      </c>
      <c r="C47" s="144">
        <v>1</v>
      </c>
      <c r="D47" s="144">
        <v>1</v>
      </c>
      <c r="E47" s="144">
        <v>1</v>
      </c>
      <c r="F47" s="144">
        <v>3</v>
      </c>
      <c r="G47" s="144">
        <v>1</v>
      </c>
      <c r="H47" s="144">
        <v>1</v>
      </c>
      <c r="I47" s="144">
        <v>1</v>
      </c>
      <c r="J47" s="144">
        <v>1</v>
      </c>
      <c r="K47" s="144">
        <v>1</v>
      </c>
      <c r="L47" s="144">
        <v>1</v>
      </c>
      <c r="M47" s="144">
        <v>6</v>
      </c>
      <c r="N47" s="144">
        <v>9</v>
      </c>
      <c r="O47" s="155" t="s">
        <v>137</v>
      </c>
    </row>
    <row r="48" spans="1:15" ht="24" x14ac:dyDescent="0.55000000000000004">
      <c r="A48" s="140">
        <v>43</v>
      </c>
      <c r="B48" s="150" t="s">
        <v>85</v>
      </c>
      <c r="C48" s="142">
        <v>2</v>
      </c>
      <c r="D48" s="142">
        <v>2</v>
      </c>
      <c r="E48" s="142">
        <v>2</v>
      </c>
      <c r="F48" s="142">
        <v>6</v>
      </c>
      <c r="G48" s="142">
        <v>2</v>
      </c>
      <c r="H48" s="142">
        <v>2</v>
      </c>
      <c r="I48" s="142">
        <v>2</v>
      </c>
      <c r="J48" s="142">
        <v>2</v>
      </c>
      <c r="K48" s="142">
        <v>2</v>
      </c>
      <c r="L48" s="142">
        <v>2</v>
      </c>
      <c r="M48" s="142">
        <v>12</v>
      </c>
      <c r="N48" s="143">
        <v>18</v>
      </c>
      <c r="O48" s="155" t="s">
        <v>137</v>
      </c>
    </row>
    <row r="49" spans="1:15" ht="24" x14ac:dyDescent="0.55000000000000004">
      <c r="A49" s="140">
        <v>44</v>
      </c>
      <c r="B49" s="150" t="s">
        <v>86</v>
      </c>
      <c r="C49" s="142">
        <v>3</v>
      </c>
      <c r="D49" s="142">
        <v>3</v>
      </c>
      <c r="E49" s="142">
        <v>3</v>
      </c>
      <c r="F49" s="142">
        <v>9</v>
      </c>
      <c r="G49" s="142">
        <v>3</v>
      </c>
      <c r="H49" s="142">
        <v>3</v>
      </c>
      <c r="I49" s="142">
        <v>2</v>
      </c>
      <c r="J49" s="142">
        <v>3</v>
      </c>
      <c r="K49" s="142">
        <v>2</v>
      </c>
      <c r="L49" s="142">
        <v>2</v>
      </c>
      <c r="M49" s="142">
        <v>15</v>
      </c>
      <c r="N49" s="143">
        <v>24</v>
      </c>
      <c r="O49" s="155" t="s">
        <v>137</v>
      </c>
    </row>
    <row r="50" spans="1:15" ht="24" x14ac:dyDescent="0.55000000000000004">
      <c r="A50" s="140">
        <v>45</v>
      </c>
      <c r="B50" s="150" t="s">
        <v>87</v>
      </c>
      <c r="C50" s="145">
        <v>1</v>
      </c>
      <c r="D50" s="145">
        <v>1</v>
      </c>
      <c r="E50" s="145">
        <v>1</v>
      </c>
      <c r="F50" s="145">
        <v>3</v>
      </c>
      <c r="G50" s="145">
        <v>1</v>
      </c>
      <c r="H50" s="145">
        <v>1</v>
      </c>
      <c r="I50" s="145">
        <v>1</v>
      </c>
      <c r="J50" s="145">
        <v>1</v>
      </c>
      <c r="K50" s="145">
        <v>1</v>
      </c>
      <c r="L50" s="145">
        <v>1</v>
      </c>
      <c r="M50" s="145">
        <v>6</v>
      </c>
      <c r="N50" s="145">
        <v>9</v>
      </c>
      <c r="O50" s="155" t="s">
        <v>141</v>
      </c>
    </row>
    <row r="51" spans="1:15" ht="24" x14ac:dyDescent="0.55000000000000004">
      <c r="A51" s="140">
        <v>46</v>
      </c>
      <c r="B51" s="150" t="s">
        <v>88</v>
      </c>
      <c r="C51" s="142">
        <v>2</v>
      </c>
      <c r="D51" s="142">
        <v>2</v>
      </c>
      <c r="E51" s="142">
        <v>2</v>
      </c>
      <c r="F51" s="142">
        <v>6</v>
      </c>
      <c r="G51" s="142">
        <v>2</v>
      </c>
      <c r="H51" s="142">
        <v>2</v>
      </c>
      <c r="I51" s="142">
        <v>1</v>
      </c>
      <c r="J51" s="142">
        <v>1</v>
      </c>
      <c r="K51" s="142">
        <v>1</v>
      </c>
      <c r="L51" s="142">
        <v>1</v>
      </c>
      <c r="M51" s="142">
        <v>8</v>
      </c>
      <c r="N51" s="143">
        <v>14</v>
      </c>
      <c r="O51" s="155" t="s">
        <v>141</v>
      </c>
    </row>
    <row r="52" spans="1:15" ht="24" x14ac:dyDescent="0.55000000000000004">
      <c r="A52" s="140">
        <v>47</v>
      </c>
      <c r="B52" s="150" t="s">
        <v>89</v>
      </c>
      <c r="C52" s="142">
        <v>1</v>
      </c>
      <c r="D52" s="142">
        <v>1</v>
      </c>
      <c r="E52" s="142">
        <v>1</v>
      </c>
      <c r="F52" s="142">
        <v>3</v>
      </c>
      <c r="G52" s="142">
        <v>2</v>
      </c>
      <c r="H52" s="142">
        <v>2</v>
      </c>
      <c r="I52" s="142">
        <v>1</v>
      </c>
      <c r="J52" s="142">
        <v>2</v>
      </c>
      <c r="K52" s="142">
        <v>1</v>
      </c>
      <c r="L52" s="142">
        <v>2</v>
      </c>
      <c r="M52" s="142">
        <v>10</v>
      </c>
      <c r="N52" s="143">
        <v>13</v>
      </c>
      <c r="O52" s="155" t="s">
        <v>141</v>
      </c>
    </row>
    <row r="53" spans="1:15" ht="24" x14ac:dyDescent="0.55000000000000004">
      <c r="A53" s="140">
        <v>48</v>
      </c>
      <c r="B53" s="150" t="s">
        <v>90</v>
      </c>
      <c r="C53" s="145">
        <v>1</v>
      </c>
      <c r="D53" s="145">
        <v>1</v>
      </c>
      <c r="E53" s="145">
        <v>1</v>
      </c>
      <c r="F53" s="145">
        <v>3</v>
      </c>
      <c r="G53" s="145">
        <v>1</v>
      </c>
      <c r="H53" s="145">
        <v>1</v>
      </c>
      <c r="I53" s="145">
        <v>1</v>
      </c>
      <c r="J53" s="145">
        <v>1</v>
      </c>
      <c r="K53" s="145">
        <v>1</v>
      </c>
      <c r="L53" s="145">
        <v>1</v>
      </c>
      <c r="M53" s="145">
        <v>6</v>
      </c>
      <c r="N53" s="145">
        <v>9</v>
      </c>
      <c r="O53" s="155" t="s">
        <v>141</v>
      </c>
    </row>
    <row r="54" spans="1:15" ht="24" x14ac:dyDescent="0.55000000000000004">
      <c r="A54" s="140">
        <v>49</v>
      </c>
      <c r="B54" s="150" t="s">
        <v>91</v>
      </c>
      <c r="C54" s="144">
        <v>2</v>
      </c>
      <c r="D54" s="144">
        <v>2</v>
      </c>
      <c r="E54" s="144">
        <v>2</v>
      </c>
      <c r="F54" s="144">
        <v>6</v>
      </c>
      <c r="G54" s="144">
        <v>3</v>
      </c>
      <c r="H54" s="144">
        <v>3</v>
      </c>
      <c r="I54" s="144">
        <v>3</v>
      </c>
      <c r="J54" s="144">
        <v>3</v>
      </c>
      <c r="K54" s="144">
        <v>3</v>
      </c>
      <c r="L54" s="144">
        <v>3</v>
      </c>
      <c r="M54" s="144">
        <v>18</v>
      </c>
      <c r="N54" s="144">
        <v>24</v>
      </c>
      <c r="O54" s="155" t="s">
        <v>141</v>
      </c>
    </row>
    <row r="55" spans="1:15" ht="24" x14ac:dyDescent="0.55000000000000004">
      <c r="A55" s="140">
        <v>50</v>
      </c>
      <c r="B55" s="150" t="s">
        <v>92</v>
      </c>
      <c r="C55" s="142">
        <v>2</v>
      </c>
      <c r="D55" s="142">
        <v>3</v>
      </c>
      <c r="E55" s="142">
        <v>3</v>
      </c>
      <c r="F55" s="142">
        <v>8</v>
      </c>
      <c r="G55" s="142">
        <v>3</v>
      </c>
      <c r="H55" s="142">
        <v>3</v>
      </c>
      <c r="I55" s="142">
        <v>3</v>
      </c>
      <c r="J55" s="142">
        <v>3</v>
      </c>
      <c r="K55" s="142">
        <v>3</v>
      </c>
      <c r="L55" s="142">
        <v>3</v>
      </c>
      <c r="M55" s="142">
        <v>18</v>
      </c>
      <c r="N55" s="143">
        <v>26</v>
      </c>
      <c r="O55" s="155" t="s">
        <v>141</v>
      </c>
    </row>
    <row r="56" spans="1:15" ht="24" x14ac:dyDescent="0.55000000000000004">
      <c r="A56" s="140">
        <v>51</v>
      </c>
      <c r="B56" s="150" t="s">
        <v>93</v>
      </c>
      <c r="C56" s="142">
        <v>2</v>
      </c>
      <c r="D56" s="142">
        <v>2</v>
      </c>
      <c r="E56" s="142">
        <v>2</v>
      </c>
      <c r="F56" s="142">
        <v>6</v>
      </c>
      <c r="G56" s="142">
        <v>2</v>
      </c>
      <c r="H56" s="142">
        <v>2</v>
      </c>
      <c r="I56" s="142">
        <v>2</v>
      </c>
      <c r="J56" s="142">
        <v>2</v>
      </c>
      <c r="K56" s="142">
        <v>2</v>
      </c>
      <c r="L56" s="142">
        <v>2</v>
      </c>
      <c r="M56" s="142">
        <v>12</v>
      </c>
      <c r="N56" s="143">
        <v>18</v>
      </c>
      <c r="O56" s="155" t="s">
        <v>141</v>
      </c>
    </row>
    <row r="57" spans="1:15" ht="24" x14ac:dyDescent="0.55000000000000004">
      <c r="A57" s="140">
        <v>52</v>
      </c>
      <c r="B57" s="150" t="s">
        <v>94</v>
      </c>
      <c r="C57" s="145">
        <v>2</v>
      </c>
      <c r="D57" s="145">
        <v>2</v>
      </c>
      <c r="E57" s="145">
        <v>2</v>
      </c>
      <c r="F57" s="145">
        <v>6</v>
      </c>
      <c r="G57" s="145">
        <v>2</v>
      </c>
      <c r="H57" s="145">
        <v>2</v>
      </c>
      <c r="I57" s="145">
        <v>2</v>
      </c>
      <c r="J57" s="145">
        <v>2</v>
      </c>
      <c r="K57" s="145">
        <v>2</v>
      </c>
      <c r="L57" s="145">
        <v>2</v>
      </c>
      <c r="M57" s="145">
        <v>12</v>
      </c>
      <c r="N57" s="145">
        <v>18</v>
      </c>
      <c r="O57" s="155" t="s">
        <v>138</v>
      </c>
    </row>
    <row r="58" spans="1:15" ht="24" x14ac:dyDescent="0.55000000000000004">
      <c r="A58" s="140">
        <v>53</v>
      </c>
      <c r="B58" s="150" t="s">
        <v>95</v>
      </c>
      <c r="C58" s="142">
        <v>1</v>
      </c>
      <c r="D58" s="142">
        <v>1</v>
      </c>
      <c r="E58" s="142">
        <v>1</v>
      </c>
      <c r="F58" s="142">
        <v>3</v>
      </c>
      <c r="G58" s="142">
        <v>1</v>
      </c>
      <c r="H58" s="151">
        <v>1</v>
      </c>
      <c r="I58" s="151">
        <v>1</v>
      </c>
      <c r="J58" s="151">
        <v>1</v>
      </c>
      <c r="K58" s="151">
        <v>1</v>
      </c>
      <c r="L58" s="151">
        <v>2</v>
      </c>
      <c r="M58" s="151">
        <v>7</v>
      </c>
      <c r="N58" s="152">
        <v>10</v>
      </c>
      <c r="O58" s="155" t="s">
        <v>138</v>
      </c>
    </row>
    <row r="59" spans="1:15" ht="24" x14ac:dyDescent="0.55000000000000004">
      <c r="A59" s="140">
        <v>54</v>
      </c>
      <c r="B59" s="150" t="s">
        <v>96</v>
      </c>
      <c r="C59" s="142">
        <v>25</v>
      </c>
      <c r="D59" s="142">
        <v>26</v>
      </c>
      <c r="E59" s="142">
        <v>27</v>
      </c>
      <c r="F59" s="142">
        <v>78</v>
      </c>
      <c r="G59" s="142">
        <v>8</v>
      </c>
      <c r="H59" s="142">
        <v>4</v>
      </c>
      <c r="I59" s="142"/>
      <c r="J59" s="142"/>
      <c r="K59" s="142"/>
      <c r="L59" s="142"/>
      <c r="M59" s="142">
        <v>12</v>
      </c>
      <c r="N59" s="143">
        <v>90</v>
      </c>
      <c r="O59" s="155" t="s">
        <v>138</v>
      </c>
    </row>
    <row r="60" spans="1:15" ht="24" x14ac:dyDescent="0.55000000000000004">
      <c r="A60" s="140">
        <v>38</v>
      </c>
      <c r="B60" s="150" t="s">
        <v>95</v>
      </c>
      <c r="C60" s="146">
        <v>1</v>
      </c>
      <c r="D60" s="146">
        <v>1</v>
      </c>
      <c r="E60" s="146">
        <v>1</v>
      </c>
      <c r="F60" s="146">
        <v>3</v>
      </c>
      <c r="G60" s="146">
        <v>2</v>
      </c>
      <c r="H60" s="146">
        <v>2</v>
      </c>
      <c r="I60" s="146">
        <v>2</v>
      </c>
      <c r="J60" s="146">
        <v>2</v>
      </c>
      <c r="K60" s="146">
        <v>2</v>
      </c>
      <c r="L60" s="146">
        <v>2</v>
      </c>
      <c r="M60" s="146">
        <v>12</v>
      </c>
      <c r="N60" s="147">
        <v>15</v>
      </c>
      <c r="O60" s="155" t="s">
        <v>138</v>
      </c>
    </row>
    <row r="61" spans="1:15" x14ac:dyDescent="0.5">
      <c r="A61" s="175" t="s">
        <v>13</v>
      </c>
      <c r="B61" s="175"/>
      <c r="C61" s="153">
        <f t="shared" ref="C61:N61" si="0">SUM(C6:C59)</f>
        <v>127</v>
      </c>
      <c r="D61" s="153">
        <f t="shared" si="0"/>
        <v>132</v>
      </c>
      <c r="E61" s="153">
        <f t="shared" si="0"/>
        <v>138</v>
      </c>
      <c r="F61" s="153">
        <f t="shared" si="0"/>
        <v>397</v>
      </c>
      <c r="G61" s="153">
        <f t="shared" si="0"/>
        <v>113</v>
      </c>
      <c r="H61" s="153">
        <f t="shared" si="0"/>
        <v>110</v>
      </c>
      <c r="I61" s="153">
        <f t="shared" si="0"/>
        <v>97</v>
      </c>
      <c r="J61" s="153">
        <f t="shared" si="0"/>
        <v>97</v>
      </c>
      <c r="K61" s="153">
        <f t="shared" si="0"/>
        <v>92</v>
      </c>
      <c r="L61" s="153">
        <f t="shared" si="0"/>
        <v>97</v>
      </c>
      <c r="M61" s="153">
        <f t="shared" si="0"/>
        <v>603</v>
      </c>
      <c r="N61" s="153">
        <f t="shared" si="0"/>
        <v>1000</v>
      </c>
      <c r="O61" s="153"/>
    </row>
    <row r="62" spans="1:15" x14ac:dyDescent="0.5">
      <c r="B62" s="154" t="s">
        <v>116</v>
      </c>
      <c r="C62" s="138"/>
      <c r="D62" s="138"/>
    </row>
  </sheetData>
  <mergeCells count="8">
    <mergeCell ref="O3:O5"/>
    <mergeCell ref="A61:B61"/>
    <mergeCell ref="G4:M4"/>
    <mergeCell ref="C4:F4"/>
    <mergeCell ref="B3:B5"/>
    <mergeCell ref="C3:M3"/>
    <mergeCell ref="N3:N5"/>
    <mergeCell ref="A3:A5"/>
  </mergeCells>
  <phoneticPr fontId="2" type="noConversion"/>
  <printOptions horizontalCentered="1"/>
  <pageMargins left="0.62992125984251968" right="0.39370078740157483" top="0.78740157480314965" bottom="0.59055118110236227" header="0.51181102362204722" footer="0.51181102362204722"/>
  <pageSetup paperSize="9" firstPageNumber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5"/>
  <sheetViews>
    <sheetView zoomScaleNormal="100" workbookViewId="0">
      <selection activeCell="H15" sqref="H15"/>
    </sheetView>
  </sheetViews>
  <sheetFormatPr defaultRowHeight="23.25" x14ac:dyDescent="0.5"/>
  <cols>
    <col min="1" max="1" width="8.140625" style="2" customWidth="1"/>
    <col min="2" max="2" width="20.28515625" style="2" customWidth="1"/>
    <col min="3" max="4" width="11" style="2" customWidth="1"/>
    <col min="5" max="5" width="10.85546875" style="2" customWidth="1"/>
    <col min="6" max="6" width="12.85546875" style="2" customWidth="1"/>
    <col min="7" max="7" width="11.140625" style="2" customWidth="1"/>
    <col min="8" max="9" width="10.42578125" style="2" customWidth="1"/>
    <col min="10" max="10" width="14" style="2" customWidth="1"/>
    <col min="11" max="11" width="19.140625" style="2" customWidth="1"/>
    <col min="12" max="16384" width="9.140625" style="2"/>
  </cols>
  <sheetData>
    <row r="1" spans="1:12" x14ac:dyDescent="0.5">
      <c r="B1" s="98" t="s">
        <v>131</v>
      </c>
      <c r="C1" s="23"/>
      <c r="D1" s="23"/>
      <c r="E1" s="23"/>
      <c r="F1" s="23"/>
      <c r="G1" s="23"/>
      <c r="H1" s="23"/>
      <c r="I1" s="23"/>
      <c r="J1" s="23"/>
      <c r="K1" s="23"/>
      <c r="L1" s="6"/>
    </row>
    <row r="2" spans="1:12" ht="23.25" customHeight="1" x14ac:dyDescent="0.5">
      <c r="B2" s="98" t="s">
        <v>112</v>
      </c>
      <c r="C2" s="22"/>
      <c r="D2" s="22"/>
      <c r="E2" s="22"/>
      <c r="F2" s="22"/>
      <c r="G2" s="22"/>
      <c r="H2" s="22"/>
      <c r="I2" s="22"/>
      <c r="J2" s="22"/>
      <c r="K2" s="22"/>
      <c r="L2" s="6"/>
    </row>
    <row r="3" spans="1:12" ht="23.25" customHeight="1" x14ac:dyDescent="0.5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23.25" customHeight="1" x14ac:dyDescent="0.5">
      <c r="A4" s="186" t="s">
        <v>127</v>
      </c>
      <c r="B4" s="186" t="s">
        <v>53</v>
      </c>
      <c r="C4" s="189" t="s">
        <v>40</v>
      </c>
      <c r="D4" s="190"/>
      <c r="E4" s="190"/>
      <c r="F4" s="190"/>
      <c r="G4" s="190"/>
      <c r="H4" s="190"/>
      <c r="I4" s="190"/>
      <c r="J4" s="184"/>
      <c r="K4" s="191" t="s">
        <v>49</v>
      </c>
      <c r="L4" s="6"/>
    </row>
    <row r="5" spans="1:12" s="1" customFormat="1" ht="24" customHeight="1" x14ac:dyDescent="0.45">
      <c r="A5" s="187"/>
      <c r="B5" s="187"/>
      <c r="C5" s="184" t="s">
        <v>44</v>
      </c>
      <c r="D5" s="185"/>
      <c r="E5" s="185"/>
      <c r="F5" s="185"/>
      <c r="G5" s="185" t="s">
        <v>45</v>
      </c>
      <c r="H5" s="185"/>
      <c r="I5" s="185"/>
      <c r="J5" s="185"/>
      <c r="K5" s="192"/>
      <c r="L5" s="4"/>
    </row>
    <row r="6" spans="1:12" s="1" customFormat="1" ht="22.5" x14ac:dyDescent="0.45">
      <c r="A6" s="187"/>
      <c r="B6" s="187"/>
      <c r="C6" s="99" t="s">
        <v>7</v>
      </c>
      <c r="D6" s="100" t="s">
        <v>8</v>
      </c>
      <c r="E6" s="100" t="s">
        <v>9</v>
      </c>
      <c r="F6" s="100" t="s">
        <v>13</v>
      </c>
      <c r="G6" s="100" t="s">
        <v>10</v>
      </c>
      <c r="H6" s="100" t="s">
        <v>11</v>
      </c>
      <c r="I6" s="100" t="s">
        <v>12</v>
      </c>
      <c r="J6" s="100" t="s">
        <v>13</v>
      </c>
      <c r="K6" s="192"/>
      <c r="L6" s="4"/>
    </row>
    <row r="7" spans="1:12" s="1" customFormat="1" ht="21" customHeight="1" x14ac:dyDescent="0.45">
      <c r="A7" s="188"/>
      <c r="B7" s="188"/>
      <c r="C7" s="101"/>
      <c r="D7" s="102"/>
      <c r="E7" s="102"/>
      <c r="F7" s="102" t="s">
        <v>19</v>
      </c>
      <c r="G7" s="102"/>
      <c r="H7" s="102"/>
      <c r="I7" s="102"/>
      <c r="J7" s="102" t="s">
        <v>20</v>
      </c>
      <c r="K7" s="193"/>
      <c r="L7" s="4"/>
    </row>
    <row r="8" spans="1:12" s="1" customFormat="1" ht="21.6" customHeight="1" x14ac:dyDescent="0.45">
      <c r="A8" s="60">
        <v>1</v>
      </c>
      <c r="B8" s="104" t="s">
        <v>98</v>
      </c>
      <c r="C8" s="64">
        <v>4</v>
      </c>
      <c r="D8" s="64">
        <v>4</v>
      </c>
      <c r="E8" s="64">
        <v>3</v>
      </c>
      <c r="F8" s="64">
        <v>11</v>
      </c>
      <c r="G8" s="64">
        <v>4</v>
      </c>
      <c r="H8" s="64">
        <v>4</v>
      </c>
      <c r="I8" s="64">
        <v>3</v>
      </c>
      <c r="J8" s="64">
        <v>11</v>
      </c>
      <c r="K8" s="65">
        <v>22</v>
      </c>
      <c r="L8" s="4"/>
    </row>
    <row r="9" spans="1:12" s="1" customFormat="1" ht="21.6" customHeight="1" x14ac:dyDescent="0.45">
      <c r="A9" s="60">
        <v>2</v>
      </c>
      <c r="B9" s="104" t="s">
        <v>99</v>
      </c>
      <c r="C9" s="64">
        <v>2</v>
      </c>
      <c r="D9" s="64">
        <v>2</v>
      </c>
      <c r="E9" s="64">
        <v>2</v>
      </c>
      <c r="F9" s="64">
        <f>SUM(C9:E9)</f>
        <v>6</v>
      </c>
      <c r="G9" s="64">
        <v>2</v>
      </c>
      <c r="H9" s="64">
        <v>1</v>
      </c>
      <c r="I9" s="64">
        <v>2</v>
      </c>
      <c r="J9" s="64">
        <f>SUM(G9:I9)</f>
        <v>5</v>
      </c>
      <c r="K9" s="64">
        <f>SUM(F9+J9)</f>
        <v>11</v>
      </c>
      <c r="L9" s="4"/>
    </row>
    <row r="10" spans="1:12" s="1" customFormat="1" ht="21.6" customHeight="1" x14ac:dyDescent="0.45">
      <c r="A10" s="60">
        <v>3</v>
      </c>
      <c r="B10" s="104" t="s">
        <v>100</v>
      </c>
      <c r="C10" s="66"/>
      <c r="D10" s="66"/>
      <c r="E10" s="66"/>
      <c r="F10" s="67"/>
      <c r="G10" s="66"/>
      <c r="H10" s="66"/>
      <c r="I10" s="66"/>
      <c r="J10" s="67"/>
      <c r="K10" s="67"/>
      <c r="L10" s="4"/>
    </row>
    <row r="11" spans="1:12" ht="23.25" customHeight="1" x14ac:dyDescent="0.5">
      <c r="A11" s="60">
        <v>4</v>
      </c>
      <c r="B11" s="104" t="s">
        <v>101</v>
      </c>
      <c r="C11" s="64"/>
      <c r="D11" s="64"/>
      <c r="E11" s="64"/>
      <c r="F11" s="64"/>
      <c r="G11" s="64"/>
      <c r="H11" s="64"/>
      <c r="I11" s="64"/>
      <c r="J11" s="64"/>
      <c r="K11" s="65"/>
      <c r="L11" s="6"/>
    </row>
    <row r="12" spans="1:12" ht="24.75" customHeight="1" x14ac:dyDescent="0.5">
      <c r="A12" s="60">
        <v>5</v>
      </c>
      <c r="B12" s="104" t="s">
        <v>102</v>
      </c>
      <c r="C12" s="64"/>
      <c r="D12" s="64"/>
      <c r="E12" s="64"/>
      <c r="F12" s="64"/>
      <c r="G12" s="64"/>
      <c r="H12" s="64"/>
      <c r="I12" s="64"/>
      <c r="J12" s="64"/>
      <c r="K12" s="65"/>
      <c r="L12" s="6"/>
    </row>
    <row r="13" spans="1:12" x14ac:dyDescent="0.5">
      <c r="A13" s="60">
        <v>6</v>
      </c>
      <c r="B13" s="104" t="s">
        <v>103</v>
      </c>
      <c r="C13" s="64">
        <v>1</v>
      </c>
      <c r="D13" s="64">
        <v>1</v>
      </c>
      <c r="E13" s="64">
        <v>1</v>
      </c>
      <c r="F13" s="64">
        <v>3</v>
      </c>
      <c r="G13" s="64"/>
      <c r="H13" s="64"/>
      <c r="I13" s="64"/>
      <c r="J13" s="64"/>
      <c r="K13" s="65">
        <v>3</v>
      </c>
      <c r="L13" s="6"/>
    </row>
    <row r="14" spans="1:12" x14ac:dyDescent="0.5">
      <c r="A14" s="60">
        <v>7</v>
      </c>
      <c r="B14" s="104" t="s">
        <v>107</v>
      </c>
      <c r="C14" s="64"/>
      <c r="D14" s="64"/>
      <c r="E14" s="64"/>
      <c r="F14" s="64"/>
      <c r="G14" s="64"/>
      <c r="H14" s="64"/>
      <c r="I14" s="64"/>
      <c r="J14" s="64"/>
      <c r="K14" s="65"/>
      <c r="L14" s="6"/>
    </row>
    <row r="15" spans="1:12" x14ac:dyDescent="0.5">
      <c r="A15" s="60">
        <v>8</v>
      </c>
      <c r="B15" s="104" t="s">
        <v>104</v>
      </c>
      <c r="C15" s="64">
        <v>1</v>
      </c>
      <c r="D15" s="64">
        <v>1</v>
      </c>
      <c r="E15" s="64">
        <v>1</v>
      </c>
      <c r="F15" s="64">
        <v>3</v>
      </c>
      <c r="G15" s="64" t="s">
        <v>123</v>
      </c>
      <c r="H15" s="64" t="s">
        <v>123</v>
      </c>
      <c r="I15" s="64" t="s">
        <v>123</v>
      </c>
      <c r="J15" s="64" t="s">
        <v>123</v>
      </c>
      <c r="K15" s="65">
        <v>3</v>
      </c>
      <c r="L15" s="6"/>
    </row>
    <row r="16" spans="1:12" x14ac:dyDescent="0.5">
      <c r="A16" s="60">
        <v>9</v>
      </c>
      <c r="B16" s="104" t="s">
        <v>105</v>
      </c>
      <c r="C16" s="64">
        <v>3</v>
      </c>
      <c r="D16" s="64">
        <v>3</v>
      </c>
      <c r="E16" s="64">
        <v>3</v>
      </c>
      <c r="F16" s="64">
        <v>9</v>
      </c>
      <c r="G16" s="64">
        <v>2</v>
      </c>
      <c r="H16" s="64">
        <v>2</v>
      </c>
      <c r="I16" s="64">
        <v>2</v>
      </c>
      <c r="J16" s="64">
        <v>6</v>
      </c>
      <c r="K16" s="65">
        <v>15</v>
      </c>
    </row>
    <row r="17" spans="1:11" x14ac:dyDescent="0.5">
      <c r="A17" s="60">
        <v>10</v>
      </c>
      <c r="B17" s="104" t="s">
        <v>108</v>
      </c>
      <c r="C17" s="64">
        <v>1</v>
      </c>
      <c r="D17" s="64">
        <v>1</v>
      </c>
      <c r="E17" s="64">
        <v>1</v>
      </c>
      <c r="F17" s="64">
        <v>3</v>
      </c>
      <c r="G17" s="64">
        <v>1</v>
      </c>
      <c r="H17" s="64">
        <v>1</v>
      </c>
      <c r="I17" s="64">
        <v>1</v>
      </c>
      <c r="J17" s="64">
        <v>3</v>
      </c>
      <c r="K17" s="65">
        <v>6</v>
      </c>
    </row>
    <row r="18" spans="1:11" x14ac:dyDescent="0.5">
      <c r="A18" s="60">
        <v>11</v>
      </c>
      <c r="B18" s="104" t="s">
        <v>106</v>
      </c>
      <c r="C18" s="64">
        <v>2</v>
      </c>
      <c r="D18" s="64">
        <v>3</v>
      </c>
      <c r="E18" s="64">
        <v>3</v>
      </c>
      <c r="F18" s="64">
        <v>8</v>
      </c>
      <c r="G18" s="64"/>
      <c r="H18" s="64"/>
      <c r="I18" s="64"/>
      <c r="J18" s="64"/>
      <c r="K18" s="65">
        <v>8</v>
      </c>
    </row>
    <row r="19" spans="1:11" x14ac:dyDescent="0.5">
      <c r="A19" s="60">
        <v>12</v>
      </c>
      <c r="B19" s="104" t="s">
        <v>54</v>
      </c>
      <c r="C19" s="42">
        <v>2</v>
      </c>
      <c r="D19" s="42">
        <v>2</v>
      </c>
      <c r="E19" s="42">
        <v>2</v>
      </c>
      <c r="F19" s="68">
        <v>6</v>
      </c>
      <c r="G19" s="42"/>
      <c r="H19" s="42"/>
      <c r="I19" s="42"/>
      <c r="J19" s="68"/>
      <c r="K19" s="68">
        <v>6</v>
      </c>
    </row>
    <row r="20" spans="1:11" x14ac:dyDescent="0.5">
      <c r="A20" s="60">
        <v>13</v>
      </c>
      <c r="B20" s="104" t="s">
        <v>55</v>
      </c>
      <c r="C20" s="64">
        <v>1</v>
      </c>
      <c r="D20" s="64">
        <v>1</v>
      </c>
      <c r="E20" s="64">
        <v>1</v>
      </c>
      <c r="F20" s="64">
        <v>3</v>
      </c>
      <c r="G20" s="64">
        <f>-H20-H20-H20-M19</f>
        <v>0</v>
      </c>
      <c r="H20" s="64">
        <f>-M32</f>
        <v>0</v>
      </c>
      <c r="I20" s="64">
        <v>0</v>
      </c>
      <c r="J20" s="64"/>
      <c r="K20" s="65">
        <v>3</v>
      </c>
    </row>
    <row r="21" spans="1:11" x14ac:dyDescent="0.5">
      <c r="A21" s="60">
        <v>14</v>
      </c>
      <c r="B21" s="104" t="s">
        <v>56</v>
      </c>
      <c r="C21" s="64"/>
      <c r="D21" s="64"/>
      <c r="E21" s="64"/>
      <c r="F21" s="64"/>
      <c r="G21" s="64"/>
      <c r="H21" s="64"/>
      <c r="I21" s="64"/>
      <c r="J21" s="64"/>
      <c r="K21" s="65"/>
    </row>
    <row r="22" spans="1:11" x14ac:dyDescent="0.5">
      <c r="A22" s="60">
        <v>15</v>
      </c>
      <c r="B22" s="104" t="s">
        <v>57</v>
      </c>
      <c r="C22" s="64"/>
      <c r="D22" s="64"/>
      <c r="E22" s="64"/>
      <c r="F22" s="64"/>
      <c r="G22" s="64"/>
      <c r="H22" s="64"/>
      <c r="I22" s="64"/>
      <c r="J22" s="64"/>
      <c r="K22" s="65"/>
    </row>
    <row r="23" spans="1:11" x14ac:dyDescent="0.5">
      <c r="A23" s="60">
        <v>16</v>
      </c>
      <c r="B23" s="104" t="s">
        <v>58</v>
      </c>
      <c r="C23" s="64">
        <v>1</v>
      </c>
      <c r="D23" s="64">
        <v>1</v>
      </c>
      <c r="E23" s="64">
        <v>1</v>
      </c>
      <c r="F23" s="64">
        <f>SUM(C23:E23)</f>
        <v>3</v>
      </c>
      <c r="G23" s="64">
        <v>1</v>
      </c>
      <c r="H23" s="64">
        <v>1</v>
      </c>
      <c r="I23" s="64">
        <v>1</v>
      </c>
      <c r="J23" s="64">
        <f>SUM(G23:I23)</f>
        <v>3</v>
      </c>
      <c r="K23" s="65">
        <f>J23+F23</f>
        <v>6</v>
      </c>
    </row>
    <row r="24" spans="1:11" x14ac:dyDescent="0.5">
      <c r="A24" s="60">
        <v>17</v>
      </c>
      <c r="B24" s="104" t="s">
        <v>59</v>
      </c>
      <c r="C24" s="69">
        <v>5</v>
      </c>
      <c r="D24" s="69">
        <v>5</v>
      </c>
      <c r="E24" s="69">
        <v>5</v>
      </c>
      <c r="F24" s="69">
        <v>15</v>
      </c>
      <c r="G24" s="69">
        <v>2</v>
      </c>
      <c r="H24" s="69">
        <v>2</v>
      </c>
      <c r="I24" s="69">
        <v>2</v>
      </c>
      <c r="J24" s="69">
        <v>6</v>
      </c>
      <c r="K24" s="70">
        <v>21</v>
      </c>
    </row>
    <row r="25" spans="1:11" x14ac:dyDescent="0.5">
      <c r="A25" s="60">
        <v>18</v>
      </c>
      <c r="B25" s="104" t="s">
        <v>60</v>
      </c>
      <c r="C25" s="64">
        <v>3</v>
      </c>
      <c r="D25" s="64">
        <v>4</v>
      </c>
      <c r="E25" s="64">
        <v>3</v>
      </c>
      <c r="F25" s="64">
        <v>10</v>
      </c>
      <c r="G25" s="64">
        <v>2</v>
      </c>
      <c r="H25" s="64">
        <v>2</v>
      </c>
      <c r="I25" s="64">
        <v>2</v>
      </c>
      <c r="J25" s="64">
        <v>6</v>
      </c>
      <c r="K25" s="65">
        <v>16</v>
      </c>
    </row>
    <row r="26" spans="1:11" x14ac:dyDescent="0.5">
      <c r="A26" s="60">
        <v>19</v>
      </c>
      <c r="B26" s="104" t="s">
        <v>61</v>
      </c>
      <c r="C26" s="64">
        <v>3</v>
      </c>
      <c r="D26" s="64">
        <v>3</v>
      </c>
      <c r="E26" s="64">
        <v>3</v>
      </c>
      <c r="F26" s="64">
        <v>9</v>
      </c>
      <c r="G26" s="64">
        <v>2</v>
      </c>
      <c r="H26" s="64">
        <v>2</v>
      </c>
      <c r="I26" s="64">
        <v>2</v>
      </c>
      <c r="J26" s="64">
        <v>6</v>
      </c>
      <c r="K26" s="65">
        <v>15</v>
      </c>
    </row>
    <row r="27" spans="1:11" x14ac:dyDescent="0.5">
      <c r="A27" s="60">
        <v>20</v>
      </c>
      <c r="B27" s="104" t="s">
        <v>62</v>
      </c>
      <c r="C27" s="64">
        <v>1</v>
      </c>
      <c r="D27" s="64">
        <v>1</v>
      </c>
      <c r="E27" s="64">
        <v>1</v>
      </c>
      <c r="F27" s="64">
        <v>3</v>
      </c>
      <c r="G27" s="64">
        <v>1</v>
      </c>
      <c r="H27" s="64">
        <v>1</v>
      </c>
      <c r="I27" s="64">
        <v>1</v>
      </c>
      <c r="J27" s="64">
        <v>3</v>
      </c>
      <c r="K27" s="65">
        <v>6</v>
      </c>
    </row>
    <row r="28" spans="1:11" x14ac:dyDescent="0.5">
      <c r="A28" s="60">
        <v>21</v>
      </c>
      <c r="B28" s="104" t="s">
        <v>63</v>
      </c>
      <c r="C28" s="42">
        <v>0</v>
      </c>
      <c r="D28" s="42">
        <v>0</v>
      </c>
      <c r="E28" s="42">
        <v>0</v>
      </c>
      <c r="F28" s="68">
        <v>0</v>
      </c>
      <c r="G28" s="42">
        <v>0</v>
      </c>
      <c r="H28" s="42">
        <v>0</v>
      </c>
      <c r="I28" s="42">
        <v>0</v>
      </c>
      <c r="J28" s="68">
        <v>0</v>
      </c>
      <c r="K28" s="68">
        <v>0</v>
      </c>
    </row>
    <row r="29" spans="1:11" x14ac:dyDescent="0.5">
      <c r="A29" s="60">
        <v>22</v>
      </c>
      <c r="B29" s="104" t="s">
        <v>64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5">
        <v>0</v>
      </c>
    </row>
    <row r="30" spans="1:11" x14ac:dyDescent="0.5">
      <c r="A30" s="60">
        <v>23</v>
      </c>
      <c r="B30" s="104" t="s">
        <v>65</v>
      </c>
      <c r="C30" s="64">
        <v>1</v>
      </c>
      <c r="D30" s="64">
        <v>1</v>
      </c>
      <c r="E30" s="64">
        <v>1</v>
      </c>
      <c r="F30" s="64">
        <v>3</v>
      </c>
      <c r="G30" s="64"/>
      <c r="H30" s="64"/>
      <c r="I30" s="64"/>
      <c r="J30" s="64"/>
      <c r="K30" s="65">
        <v>3</v>
      </c>
    </row>
    <row r="31" spans="1:11" x14ac:dyDescent="0.5">
      <c r="A31" s="60">
        <v>24</v>
      </c>
      <c r="B31" s="104" t="s">
        <v>66</v>
      </c>
      <c r="C31" s="64">
        <v>1</v>
      </c>
      <c r="D31" s="64">
        <v>1</v>
      </c>
      <c r="E31" s="64">
        <v>1</v>
      </c>
      <c r="F31" s="64">
        <f>SUM(C31:E31)</f>
        <v>3</v>
      </c>
      <c r="G31" s="64">
        <v>1</v>
      </c>
      <c r="H31" s="64">
        <v>1</v>
      </c>
      <c r="I31" s="64">
        <v>1</v>
      </c>
      <c r="J31" s="64">
        <f>SUM(G31:I31)</f>
        <v>3</v>
      </c>
      <c r="K31" s="65">
        <f>F31+J31</f>
        <v>6</v>
      </c>
    </row>
    <row r="32" spans="1:11" x14ac:dyDescent="0.5">
      <c r="A32" s="60">
        <v>25</v>
      </c>
      <c r="B32" s="104" t="s">
        <v>67</v>
      </c>
      <c r="C32" s="71">
        <v>2</v>
      </c>
      <c r="D32" s="71">
        <v>2</v>
      </c>
      <c r="E32" s="71">
        <v>2</v>
      </c>
      <c r="F32" s="71">
        <v>6</v>
      </c>
      <c r="G32" s="71" t="s">
        <v>117</v>
      </c>
      <c r="H32" s="71" t="s">
        <v>117</v>
      </c>
      <c r="I32" s="71" t="s">
        <v>117</v>
      </c>
      <c r="J32" s="71" t="s">
        <v>117</v>
      </c>
      <c r="K32" s="72">
        <v>6</v>
      </c>
    </row>
    <row r="33" spans="1:11" x14ac:dyDescent="0.5">
      <c r="A33" s="60">
        <v>26</v>
      </c>
      <c r="B33" s="104" t="s">
        <v>68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5">
        <v>0</v>
      </c>
    </row>
    <row r="34" spans="1:11" x14ac:dyDescent="0.5">
      <c r="A34" s="60">
        <v>27</v>
      </c>
      <c r="B34" s="104" t="s">
        <v>69</v>
      </c>
      <c r="C34" s="64"/>
      <c r="D34" s="64"/>
      <c r="E34" s="64"/>
      <c r="F34" s="64"/>
      <c r="G34" s="64"/>
      <c r="H34" s="64"/>
      <c r="I34" s="64"/>
      <c r="J34" s="64"/>
      <c r="K34" s="65"/>
    </row>
    <row r="35" spans="1:11" x14ac:dyDescent="0.5">
      <c r="A35" s="60">
        <v>28</v>
      </c>
      <c r="B35" s="104" t="s">
        <v>70</v>
      </c>
      <c r="C35" s="64">
        <v>1</v>
      </c>
      <c r="D35" s="64">
        <v>1</v>
      </c>
      <c r="E35" s="64">
        <v>1</v>
      </c>
      <c r="F35" s="64">
        <v>3</v>
      </c>
      <c r="G35" s="64">
        <v>2</v>
      </c>
      <c r="H35" s="64">
        <v>2</v>
      </c>
      <c r="I35" s="64">
        <v>1</v>
      </c>
      <c r="J35" s="64">
        <v>5</v>
      </c>
      <c r="K35" s="65">
        <v>8</v>
      </c>
    </row>
    <row r="36" spans="1:11" x14ac:dyDescent="0.5">
      <c r="A36" s="60">
        <v>29</v>
      </c>
      <c r="B36" s="104" t="s">
        <v>71</v>
      </c>
      <c r="C36" s="64">
        <v>2</v>
      </c>
      <c r="D36" s="64">
        <v>1</v>
      </c>
      <c r="E36" s="64">
        <v>2</v>
      </c>
      <c r="F36" s="64">
        <f>SUM(C36:E36)</f>
        <v>5</v>
      </c>
      <c r="G36" s="64"/>
      <c r="H36" s="64"/>
      <c r="I36" s="64"/>
      <c r="J36" s="64"/>
      <c r="K36" s="65">
        <v>5</v>
      </c>
    </row>
    <row r="37" spans="1:11" x14ac:dyDescent="0.5">
      <c r="A37" s="60">
        <v>30</v>
      </c>
      <c r="B37" s="104" t="s">
        <v>72</v>
      </c>
      <c r="C37" s="66"/>
      <c r="D37" s="66"/>
      <c r="E37" s="66"/>
      <c r="F37" s="67"/>
      <c r="G37" s="66"/>
      <c r="H37" s="66"/>
      <c r="I37" s="66"/>
      <c r="J37" s="67"/>
      <c r="K37" s="67"/>
    </row>
    <row r="38" spans="1:11" x14ac:dyDescent="0.5">
      <c r="A38" s="60">
        <v>31</v>
      </c>
      <c r="B38" s="104" t="s">
        <v>73</v>
      </c>
      <c r="C38" s="64"/>
      <c r="D38" s="64"/>
      <c r="E38" s="64"/>
      <c r="F38" s="64"/>
      <c r="G38" s="64"/>
      <c r="H38" s="64"/>
      <c r="I38" s="64"/>
      <c r="J38" s="64"/>
      <c r="K38" s="65"/>
    </row>
    <row r="39" spans="1:11" x14ac:dyDescent="0.5">
      <c r="A39" s="60">
        <v>32</v>
      </c>
      <c r="B39" s="104" t="s">
        <v>74</v>
      </c>
      <c r="C39" s="64"/>
      <c r="D39" s="64"/>
      <c r="E39" s="64"/>
      <c r="F39" s="64"/>
      <c r="G39" s="64"/>
      <c r="H39" s="64"/>
      <c r="I39" s="64"/>
      <c r="J39" s="64"/>
      <c r="K39" s="65"/>
    </row>
    <row r="40" spans="1:11" x14ac:dyDescent="0.5">
      <c r="A40" s="60">
        <v>33</v>
      </c>
      <c r="B40" s="104" t="s">
        <v>75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5">
        <v>0</v>
      </c>
    </row>
    <row r="41" spans="1:11" x14ac:dyDescent="0.5">
      <c r="A41" s="60">
        <v>34</v>
      </c>
      <c r="B41" s="104" t="s">
        <v>76</v>
      </c>
      <c r="C41" s="64"/>
      <c r="D41" s="64"/>
      <c r="E41" s="64"/>
      <c r="F41" s="64"/>
      <c r="G41" s="64"/>
      <c r="H41" s="64"/>
      <c r="I41" s="64"/>
      <c r="J41" s="64"/>
      <c r="K41" s="65"/>
    </row>
    <row r="42" spans="1:11" x14ac:dyDescent="0.5">
      <c r="A42" s="60">
        <v>35</v>
      </c>
      <c r="B42" s="104" t="s">
        <v>77</v>
      </c>
      <c r="C42" s="64">
        <v>1</v>
      </c>
      <c r="D42" s="64">
        <v>2</v>
      </c>
      <c r="E42" s="64">
        <v>1</v>
      </c>
      <c r="F42" s="64">
        <f>SUM(C42:E42)</f>
        <v>4</v>
      </c>
      <c r="G42" s="64"/>
      <c r="H42" s="64"/>
      <c r="I42" s="64"/>
      <c r="J42" s="64"/>
      <c r="K42" s="65">
        <v>4</v>
      </c>
    </row>
    <row r="43" spans="1:11" x14ac:dyDescent="0.5">
      <c r="A43" s="60">
        <v>36</v>
      </c>
      <c r="B43" s="104" t="s">
        <v>78</v>
      </c>
      <c r="C43" s="64"/>
      <c r="D43" s="64"/>
      <c r="E43" s="64"/>
      <c r="F43" s="64"/>
      <c r="G43" s="64"/>
      <c r="H43" s="64"/>
      <c r="I43" s="64"/>
      <c r="J43" s="64"/>
      <c r="K43" s="65"/>
    </row>
    <row r="44" spans="1:11" x14ac:dyDescent="0.5">
      <c r="A44" s="60">
        <v>37</v>
      </c>
      <c r="B44" s="104" t="s">
        <v>79</v>
      </c>
      <c r="C44" s="64">
        <v>3</v>
      </c>
      <c r="D44" s="64">
        <v>2</v>
      </c>
      <c r="E44" s="64">
        <v>3</v>
      </c>
      <c r="F44" s="64">
        <v>8</v>
      </c>
      <c r="G44" s="64"/>
      <c r="H44" s="64"/>
      <c r="I44" s="64"/>
      <c r="J44" s="64"/>
      <c r="K44" s="65">
        <v>8</v>
      </c>
    </row>
    <row r="45" spans="1:11" x14ac:dyDescent="0.5">
      <c r="A45" s="60">
        <v>38</v>
      </c>
      <c r="B45" s="104" t="s">
        <v>80</v>
      </c>
      <c r="C45" s="69">
        <v>1</v>
      </c>
      <c r="D45" s="69">
        <v>2</v>
      </c>
      <c r="E45" s="69">
        <v>2</v>
      </c>
      <c r="F45" s="69">
        <v>5</v>
      </c>
      <c r="G45" s="69" t="s">
        <v>117</v>
      </c>
      <c r="H45" s="69" t="s">
        <v>117</v>
      </c>
      <c r="I45" s="69" t="s">
        <v>117</v>
      </c>
      <c r="J45" s="69" t="s">
        <v>117</v>
      </c>
      <c r="K45" s="70">
        <v>5</v>
      </c>
    </row>
    <row r="46" spans="1:11" x14ac:dyDescent="0.5">
      <c r="A46" s="60">
        <v>39</v>
      </c>
      <c r="B46" s="104" t="s">
        <v>81</v>
      </c>
      <c r="C46" s="40">
        <v>2</v>
      </c>
      <c r="D46" s="40">
        <v>1</v>
      </c>
      <c r="E46" s="40">
        <v>1</v>
      </c>
      <c r="F46" s="41">
        <v>4</v>
      </c>
      <c r="G46" s="40"/>
      <c r="H46" s="40"/>
      <c r="I46" s="40"/>
      <c r="J46" s="41"/>
      <c r="K46" s="41">
        <v>4</v>
      </c>
    </row>
    <row r="47" spans="1:11" x14ac:dyDescent="0.5">
      <c r="A47" s="60">
        <v>40</v>
      </c>
      <c r="B47" s="104" t="s">
        <v>82</v>
      </c>
      <c r="C47" s="64"/>
      <c r="D47" s="64"/>
      <c r="E47" s="64"/>
      <c r="F47" s="64"/>
      <c r="G47" s="64"/>
      <c r="H47" s="64"/>
      <c r="I47" s="64"/>
      <c r="J47" s="64"/>
      <c r="K47" s="65"/>
    </row>
    <row r="48" spans="1:11" x14ac:dyDescent="0.5">
      <c r="A48" s="60">
        <v>41</v>
      </c>
      <c r="B48" s="104" t="s">
        <v>83</v>
      </c>
      <c r="C48" s="64"/>
      <c r="D48" s="64"/>
      <c r="E48" s="64"/>
      <c r="F48" s="64"/>
      <c r="G48" s="64"/>
      <c r="H48" s="64"/>
      <c r="I48" s="64"/>
      <c r="J48" s="64"/>
      <c r="K48" s="65"/>
    </row>
    <row r="49" spans="1:11" x14ac:dyDescent="0.5">
      <c r="A49" s="60">
        <v>42</v>
      </c>
      <c r="B49" s="104" t="s">
        <v>84</v>
      </c>
      <c r="C49" s="64">
        <v>1</v>
      </c>
      <c r="D49" s="64">
        <v>1</v>
      </c>
      <c r="E49" s="64">
        <v>1</v>
      </c>
      <c r="F49" s="64">
        <v>3</v>
      </c>
      <c r="G49" s="64"/>
      <c r="H49" s="64"/>
      <c r="I49" s="64"/>
      <c r="J49" s="64"/>
      <c r="K49" s="65">
        <v>3</v>
      </c>
    </row>
    <row r="50" spans="1:11" x14ac:dyDescent="0.5">
      <c r="A50" s="60">
        <v>43</v>
      </c>
      <c r="B50" s="104" t="s">
        <v>85</v>
      </c>
      <c r="C50" s="64"/>
      <c r="D50" s="64"/>
      <c r="E50" s="64"/>
      <c r="F50" s="64"/>
      <c r="G50" s="64"/>
      <c r="H50" s="64"/>
      <c r="I50" s="64"/>
      <c r="J50" s="64"/>
      <c r="K50" s="65"/>
    </row>
    <row r="51" spans="1:11" x14ac:dyDescent="0.5">
      <c r="A51" s="60">
        <v>44</v>
      </c>
      <c r="B51" s="104" t="s">
        <v>86</v>
      </c>
      <c r="C51" s="64"/>
      <c r="D51" s="64"/>
      <c r="E51" s="64"/>
      <c r="F51" s="64"/>
      <c r="G51" s="64"/>
      <c r="H51" s="64"/>
      <c r="I51" s="64"/>
      <c r="J51" s="64"/>
      <c r="K51" s="65"/>
    </row>
    <row r="52" spans="1:11" x14ac:dyDescent="0.5">
      <c r="A52" s="60">
        <v>45</v>
      </c>
      <c r="B52" s="104" t="s">
        <v>87</v>
      </c>
      <c r="C52" s="64">
        <v>1</v>
      </c>
      <c r="D52" s="64">
        <v>1</v>
      </c>
      <c r="E52" s="64">
        <v>1</v>
      </c>
      <c r="F52" s="64"/>
      <c r="G52" s="64"/>
      <c r="H52" s="64"/>
      <c r="I52" s="64"/>
      <c r="J52" s="64">
        <v>3</v>
      </c>
      <c r="K52" s="65">
        <v>3</v>
      </c>
    </row>
    <row r="53" spans="1:11" x14ac:dyDescent="0.5">
      <c r="A53" s="60">
        <v>46</v>
      </c>
      <c r="B53" s="104" t="s">
        <v>88</v>
      </c>
      <c r="C53" s="64">
        <v>1</v>
      </c>
      <c r="D53" s="64">
        <v>1</v>
      </c>
      <c r="E53" s="64">
        <v>1</v>
      </c>
      <c r="F53" s="64">
        <v>3</v>
      </c>
      <c r="G53" s="64"/>
      <c r="H53" s="64"/>
      <c r="I53" s="64"/>
      <c r="J53" s="64"/>
      <c r="K53" s="65">
        <v>3</v>
      </c>
    </row>
    <row r="54" spans="1:11" x14ac:dyDescent="0.5">
      <c r="A54" s="60">
        <v>47</v>
      </c>
      <c r="B54" s="104" t="s">
        <v>89</v>
      </c>
      <c r="C54" s="64">
        <v>1</v>
      </c>
      <c r="D54" s="64">
        <v>1</v>
      </c>
      <c r="E54" s="64">
        <v>1</v>
      </c>
      <c r="F54" s="64">
        <v>3</v>
      </c>
      <c r="G54" s="64" t="s">
        <v>117</v>
      </c>
      <c r="H54" s="64" t="s">
        <v>117</v>
      </c>
      <c r="I54" s="64" t="s">
        <v>117</v>
      </c>
      <c r="J54" s="64" t="s">
        <v>117</v>
      </c>
      <c r="K54" s="65">
        <v>3</v>
      </c>
    </row>
    <row r="55" spans="1:11" x14ac:dyDescent="0.5">
      <c r="A55" s="60">
        <v>48</v>
      </c>
      <c r="B55" s="104" t="s">
        <v>90</v>
      </c>
      <c r="C55" s="40">
        <v>1</v>
      </c>
      <c r="D55" s="40">
        <v>1</v>
      </c>
      <c r="E55" s="40">
        <v>1</v>
      </c>
      <c r="F55" s="41">
        <v>3</v>
      </c>
      <c r="G55" s="40"/>
      <c r="H55" s="40"/>
      <c r="I55" s="40"/>
      <c r="J55" s="41"/>
      <c r="K55" s="41">
        <v>3</v>
      </c>
    </row>
    <row r="56" spans="1:11" x14ac:dyDescent="0.5">
      <c r="A56" s="60">
        <v>49</v>
      </c>
      <c r="B56" s="104" t="s">
        <v>91</v>
      </c>
      <c r="C56" s="64">
        <v>3</v>
      </c>
      <c r="D56" s="64">
        <v>3</v>
      </c>
      <c r="E56" s="64">
        <v>3</v>
      </c>
      <c r="F56" s="64">
        <v>9</v>
      </c>
      <c r="G56" s="64"/>
      <c r="H56" s="64"/>
      <c r="I56" s="64"/>
      <c r="J56" s="64"/>
      <c r="K56" s="65">
        <v>9</v>
      </c>
    </row>
    <row r="57" spans="1:11" x14ac:dyDescent="0.5">
      <c r="A57" s="60">
        <v>50</v>
      </c>
      <c r="B57" s="104" t="s">
        <v>92</v>
      </c>
      <c r="C57" s="64">
        <v>2</v>
      </c>
      <c r="D57" s="64">
        <v>2</v>
      </c>
      <c r="E57" s="64">
        <v>2</v>
      </c>
      <c r="F57" s="64">
        <v>6</v>
      </c>
      <c r="G57" s="73" t="s">
        <v>117</v>
      </c>
      <c r="H57" s="73" t="s">
        <v>117</v>
      </c>
      <c r="I57" s="73" t="s">
        <v>117</v>
      </c>
      <c r="J57" s="73" t="s">
        <v>117</v>
      </c>
      <c r="K57" s="65">
        <v>6</v>
      </c>
    </row>
    <row r="58" spans="1:11" x14ac:dyDescent="0.5">
      <c r="A58" s="60">
        <v>51</v>
      </c>
      <c r="B58" s="104" t="s">
        <v>93</v>
      </c>
      <c r="C58" s="64"/>
      <c r="D58" s="64"/>
      <c r="E58" s="64"/>
      <c r="F58" s="64"/>
      <c r="G58" s="64"/>
      <c r="H58" s="64"/>
      <c r="I58" s="64"/>
      <c r="J58" s="64"/>
      <c r="K58" s="65"/>
    </row>
    <row r="59" spans="1:11" x14ac:dyDescent="0.5">
      <c r="A59" s="60">
        <v>52</v>
      </c>
      <c r="B59" s="104" t="s">
        <v>94</v>
      </c>
      <c r="C59" s="64"/>
      <c r="D59" s="64"/>
      <c r="E59" s="64"/>
      <c r="F59" s="64"/>
      <c r="G59" s="64"/>
      <c r="H59" s="64"/>
      <c r="I59" s="64"/>
      <c r="J59" s="64"/>
      <c r="K59" s="65"/>
    </row>
    <row r="60" spans="1:11" x14ac:dyDescent="0.5">
      <c r="A60" s="60">
        <v>53</v>
      </c>
      <c r="B60" s="104" t="s">
        <v>95</v>
      </c>
      <c r="C60" s="74">
        <v>1</v>
      </c>
      <c r="D60" s="74">
        <v>1</v>
      </c>
      <c r="E60" s="74">
        <v>1</v>
      </c>
      <c r="F60" s="74">
        <v>3</v>
      </c>
      <c r="G60" s="64" t="s">
        <v>120</v>
      </c>
      <c r="H60" s="64" t="s">
        <v>121</v>
      </c>
      <c r="I60" s="64" t="s">
        <v>122</v>
      </c>
      <c r="J60" s="64" t="s">
        <v>122</v>
      </c>
      <c r="K60" s="75">
        <v>3</v>
      </c>
    </row>
    <row r="61" spans="1:11" x14ac:dyDescent="0.5">
      <c r="A61" s="60">
        <v>54</v>
      </c>
      <c r="B61" s="104" t="s">
        <v>96</v>
      </c>
      <c r="C61" s="64"/>
      <c r="D61" s="64"/>
      <c r="E61" s="64"/>
      <c r="F61" s="64"/>
      <c r="G61" s="64"/>
      <c r="H61" s="64"/>
      <c r="I61" s="64"/>
      <c r="J61" s="64"/>
      <c r="K61" s="65"/>
    </row>
    <row r="62" spans="1:11" x14ac:dyDescent="0.5">
      <c r="A62" s="60">
        <v>55</v>
      </c>
      <c r="B62" s="104" t="s">
        <v>97</v>
      </c>
      <c r="C62" s="64"/>
      <c r="D62" s="64"/>
      <c r="E62" s="64"/>
      <c r="F62" s="64"/>
      <c r="G62" s="64"/>
      <c r="H62" s="64"/>
      <c r="I62" s="64"/>
      <c r="J62" s="64"/>
      <c r="K62" s="65"/>
    </row>
    <row r="63" spans="1:11" x14ac:dyDescent="0.5">
      <c r="A63" s="182" t="s">
        <v>13</v>
      </c>
      <c r="B63" s="183"/>
      <c r="C63" s="97"/>
      <c r="D63" s="97"/>
      <c r="E63" s="97"/>
      <c r="F63" s="97"/>
      <c r="G63" s="97"/>
      <c r="H63" s="97"/>
      <c r="I63" s="97"/>
      <c r="J63" s="97"/>
      <c r="K63" s="103">
        <f>SUM(K8:K62)</f>
        <v>223</v>
      </c>
    </row>
    <row r="65" spans="2:2" x14ac:dyDescent="0.5">
      <c r="B65" s="7" t="s">
        <v>116</v>
      </c>
    </row>
  </sheetData>
  <mergeCells count="7">
    <mergeCell ref="K4:K7"/>
    <mergeCell ref="A4:A7"/>
    <mergeCell ref="A63:B63"/>
    <mergeCell ref="C5:F5"/>
    <mergeCell ref="G5:J5"/>
    <mergeCell ref="B4:B7"/>
    <mergeCell ref="C4:J4"/>
  </mergeCells>
  <phoneticPr fontId="2" type="noConversion"/>
  <printOptions horizontalCentered="1"/>
  <pageMargins left="0.82677165354330717" right="0.70866141732283472" top="0.98425196850393704" bottom="0.59055118110236227" header="0.51181102362204722" footer="0.51181102362204722"/>
  <pageSetup paperSize="9" firstPageNumber="15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64"/>
  <sheetViews>
    <sheetView zoomScaleNormal="100" workbookViewId="0">
      <selection activeCell="A3" sqref="A3"/>
    </sheetView>
  </sheetViews>
  <sheetFormatPr defaultRowHeight="21" x14ac:dyDescent="0.35"/>
  <cols>
    <col min="1" max="1" width="6.7109375" style="22" customWidth="1"/>
    <col min="2" max="2" width="19.42578125" style="22" customWidth="1"/>
    <col min="3" max="4" width="5.42578125" style="22" customWidth="1"/>
    <col min="5" max="5" width="6" style="22" customWidth="1"/>
    <col min="6" max="6" width="5.5703125" style="22" customWidth="1"/>
    <col min="7" max="7" width="5.42578125" style="22" customWidth="1"/>
    <col min="8" max="8" width="5.5703125" style="22" customWidth="1"/>
    <col min="9" max="9" width="6.85546875" style="22" customWidth="1"/>
    <col min="10" max="10" width="7.42578125" style="22" customWidth="1"/>
    <col min="11" max="12" width="6" style="22" customWidth="1"/>
    <col min="13" max="13" width="5.85546875" style="22" customWidth="1"/>
    <col min="14" max="14" width="6.28515625" style="22" customWidth="1"/>
    <col min="15" max="15" width="6.5703125" style="22" customWidth="1"/>
    <col min="16" max="16" width="6" style="22" customWidth="1"/>
    <col min="17" max="17" width="6.7109375" style="22" customWidth="1"/>
    <col min="18" max="18" width="6.140625" style="22" customWidth="1"/>
    <col min="19" max="19" width="6.28515625" style="22" customWidth="1"/>
    <col min="20" max="21" width="6.5703125" style="22" customWidth="1"/>
    <col min="22" max="22" width="9" style="22" customWidth="1"/>
    <col min="23" max="23" width="11" style="22" customWidth="1"/>
    <col min="24" max="16384" width="9.140625" style="22"/>
  </cols>
  <sheetData>
    <row r="1" spans="1:23" ht="28.5" customHeight="1" x14ac:dyDescent="0.35">
      <c r="B1" s="98" t="s">
        <v>132</v>
      </c>
      <c r="C1" s="98"/>
      <c r="D1" s="98"/>
      <c r="E1" s="98"/>
    </row>
    <row r="2" spans="1:23" ht="26.25" customHeight="1" x14ac:dyDescent="0.35">
      <c r="B2" s="98" t="s">
        <v>113</v>
      </c>
      <c r="C2" s="98"/>
      <c r="D2" s="98"/>
      <c r="E2" s="98"/>
    </row>
    <row r="3" spans="1:23" ht="22.5" customHeight="1" x14ac:dyDescent="0.35"/>
    <row r="4" spans="1:23" ht="24.75" customHeight="1" x14ac:dyDescent="0.35">
      <c r="A4" s="160" t="s">
        <v>127</v>
      </c>
      <c r="B4" s="195" t="s">
        <v>53</v>
      </c>
      <c r="C4" s="158" t="s">
        <v>47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94" t="s">
        <v>46</v>
      </c>
    </row>
    <row r="5" spans="1:23" ht="24" customHeight="1" x14ac:dyDescent="0.35">
      <c r="A5" s="160"/>
      <c r="B5" s="160"/>
      <c r="C5" s="158" t="s">
        <v>41</v>
      </c>
      <c r="D5" s="158"/>
      <c r="E5" s="158"/>
      <c r="F5" s="158"/>
      <c r="G5" s="158"/>
      <c r="H5" s="158"/>
      <c r="I5" s="158"/>
      <c r="J5" s="158" t="s">
        <v>42</v>
      </c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94"/>
    </row>
    <row r="6" spans="1:23" ht="23.25" customHeight="1" x14ac:dyDescent="0.35">
      <c r="A6" s="160"/>
      <c r="B6" s="160"/>
      <c r="C6" s="158" t="s">
        <v>21</v>
      </c>
      <c r="D6" s="158"/>
      <c r="E6" s="158" t="s">
        <v>22</v>
      </c>
      <c r="F6" s="158"/>
      <c r="G6" s="158" t="s">
        <v>34</v>
      </c>
      <c r="H6" s="158"/>
      <c r="I6" s="24" t="s">
        <v>13</v>
      </c>
      <c r="J6" s="158" t="s">
        <v>1</v>
      </c>
      <c r="K6" s="158"/>
      <c r="L6" s="158" t="s">
        <v>2</v>
      </c>
      <c r="M6" s="158"/>
      <c r="N6" s="158" t="s">
        <v>3</v>
      </c>
      <c r="O6" s="158"/>
      <c r="P6" s="158" t="s">
        <v>4</v>
      </c>
      <c r="Q6" s="158"/>
      <c r="R6" s="158" t="s">
        <v>5</v>
      </c>
      <c r="S6" s="158"/>
      <c r="T6" s="158" t="s">
        <v>6</v>
      </c>
      <c r="U6" s="158"/>
      <c r="V6" s="24" t="s">
        <v>13</v>
      </c>
      <c r="W6" s="194"/>
    </row>
    <row r="7" spans="1:23" ht="23.25" customHeight="1" x14ac:dyDescent="0.35">
      <c r="A7" s="160"/>
      <c r="B7" s="160"/>
      <c r="C7" s="24" t="s">
        <v>17</v>
      </c>
      <c r="D7" s="24" t="s">
        <v>16</v>
      </c>
      <c r="E7" s="24" t="s">
        <v>17</v>
      </c>
      <c r="F7" s="24" t="s">
        <v>16</v>
      </c>
      <c r="G7" s="24" t="s">
        <v>17</v>
      </c>
      <c r="H7" s="24" t="s">
        <v>16</v>
      </c>
      <c r="I7" s="24" t="s">
        <v>14</v>
      </c>
      <c r="J7" s="24" t="s">
        <v>17</v>
      </c>
      <c r="K7" s="24" t="s">
        <v>16</v>
      </c>
      <c r="L7" s="24" t="s">
        <v>17</v>
      </c>
      <c r="M7" s="24" t="s">
        <v>16</v>
      </c>
      <c r="N7" s="24" t="s">
        <v>17</v>
      </c>
      <c r="O7" s="24" t="s">
        <v>16</v>
      </c>
      <c r="P7" s="24" t="s">
        <v>17</v>
      </c>
      <c r="Q7" s="24" t="s">
        <v>16</v>
      </c>
      <c r="R7" s="24" t="s">
        <v>17</v>
      </c>
      <c r="S7" s="24" t="s">
        <v>16</v>
      </c>
      <c r="T7" s="24" t="s">
        <v>17</v>
      </c>
      <c r="U7" s="24" t="s">
        <v>16</v>
      </c>
      <c r="V7" s="24" t="s">
        <v>15</v>
      </c>
      <c r="W7" s="194"/>
    </row>
    <row r="8" spans="1:23" x14ac:dyDescent="0.35">
      <c r="A8" s="24">
        <v>1</v>
      </c>
      <c r="B8" s="39" t="s">
        <v>98</v>
      </c>
      <c r="C8" s="24">
        <v>51</v>
      </c>
      <c r="D8" s="24">
        <v>42</v>
      </c>
      <c r="E8" s="24">
        <v>37</v>
      </c>
      <c r="F8" s="24">
        <v>41</v>
      </c>
      <c r="G8" s="24">
        <v>40</v>
      </c>
      <c r="H8" s="24">
        <v>52</v>
      </c>
      <c r="I8" s="24">
        <v>263</v>
      </c>
      <c r="J8" s="24">
        <v>43</v>
      </c>
      <c r="K8" s="24">
        <v>45</v>
      </c>
      <c r="L8" s="24">
        <v>39</v>
      </c>
      <c r="M8" s="24">
        <v>50</v>
      </c>
      <c r="N8" s="24">
        <v>50</v>
      </c>
      <c r="O8" s="24">
        <v>38</v>
      </c>
      <c r="P8" s="24">
        <v>50</v>
      </c>
      <c r="Q8" s="24">
        <v>40</v>
      </c>
      <c r="R8" s="24">
        <v>42</v>
      </c>
      <c r="S8" s="24">
        <v>57</v>
      </c>
      <c r="T8" s="24">
        <v>52</v>
      </c>
      <c r="U8" s="24">
        <v>65</v>
      </c>
      <c r="V8" s="105">
        <v>571</v>
      </c>
      <c r="W8" s="87">
        <v>834</v>
      </c>
    </row>
    <row r="9" spans="1:23" x14ac:dyDescent="0.35">
      <c r="A9" s="24">
        <v>2</v>
      </c>
      <c r="B9" s="39" t="s">
        <v>99</v>
      </c>
      <c r="C9" s="24">
        <v>19</v>
      </c>
      <c r="D9" s="24">
        <v>18</v>
      </c>
      <c r="E9" s="24">
        <v>32</v>
      </c>
      <c r="F9" s="24">
        <v>21</v>
      </c>
      <c r="G9" s="24">
        <v>27</v>
      </c>
      <c r="H9" s="24">
        <v>22</v>
      </c>
      <c r="I9" s="24">
        <f>SUM(C9:H9)</f>
        <v>139</v>
      </c>
      <c r="J9" s="24">
        <v>40</v>
      </c>
      <c r="K9" s="24">
        <v>35</v>
      </c>
      <c r="L9" s="24">
        <v>37</v>
      </c>
      <c r="M9" s="24">
        <v>39</v>
      </c>
      <c r="N9" s="24">
        <v>37</v>
      </c>
      <c r="O9" s="24">
        <v>30</v>
      </c>
      <c r="P9" s="24">
        <v>27</v>
      </c>
      <c r="Q9" s="24">
        <v>25</v>
      </c>
      <c r="R9" s="24">
        <v>34</v>
      </c>
      <c r="S9" s="24">
        <v>32</v>
      </c>
      <c r="T9" s="24">
        <v>39</v>
      </c>
      <c r="U9" s="24">
        <v>33</v>
      </c>
      <c r="V9" s="105">
        <f>SUM(J9:U9)</f>
        <v>408</v>
      </c>
      <c r="W9" s="87">
        <f>SUM(I9+V9)</f>
        <v>547</v>
      </c>
    </row>
    <row r="10" spans="1:23" ht="21" customHeight="1" x14ac:dyDescent="0.35">
      <c r="A10" s="24">
        <v>3</v>
      </c>
      <c r="B10" s="39" t="s">
        <v>100</v>
      </c>
      <c r="C10" s="24">
        <v>64</v>
      </c>
      <c r="D10" s="24">
        <v>72</v>
      </c>
      <c r="E10" s="24">
        <v>52</v>
      </c>
      <c r="F10" s="24">
        <v>50</v>
      </c>
      <c r="G10" s="24">
        <v>78</v>
      </c>
      <c r="H10" s="24">
        <v>57</v>
      </c>
      <c r="I10" s="24">
        <f>SUM(C10:H10)</f>
        <v>373</v>
      </c>
      <c r="J10" s="16">
        <v>56</v>
      </c>
      <c r="K10" s="16">
        <v>61</v>
      </c>
      <c r="L10" s="16">
        <v>50</v>
      </c>
      <c r="M10" s="16">
        <v>42</v>
      </c>
      <c r="N10" s="16">
        <v>52</v>
      </c>
      <c r="O10" s="16">
        <v>38</v>
      </c>
      <c r="P10" s="16">
        <v>25</v>
      </c>
      <c r="Q10" s="16">
        <v>38</v>
      </c>
      <c r="R10" s="16">
        <v>34</v>
      </c>
      <c r="S10" s="16">
        <v>30</v>
      </c>
      <c r="T10" s="16">
        <v>30</v>
      </c>
      <c r="U10" s="16">
        <v>31</v>
      </c>
      <c r="V10" s="106">
        <f>SUM(J10:U10)</f>
        <v>487</v>
      </c>
      <c r="W10" s="34">
        <f>SUM(V10,I10)</f>
        <v>860</v>
      </c>
    </row>
    <row r="11" spans="1:23" ht="24" customHeight="1" x14ac:dyDescent="0.35">
      <c r="A11" s="24">
        <v>4</v>
      </c>
      <c r="B11" s="39" t="s">
        <v>101</v>
      </c>
      <c r="C11" s="24">
        <v>38</v>
      </c>
      <c r="D11" s="24">
        <v>44</v>
      </c>
      <c r="E11" s="24">
        <v>50</v>
      </c>
      <c r="F11" s="24">
        <v>66</v>
      </c>
      <c r="G11" s="24">
        <v>61</v>
      </c>
      <c r="H11" s="24">
        <v>46</v>
      </c>
      <c r="I11" s="24">
        <v>315</v>
      </c>
      <c r="J11" s="24">
        <v>53</v>
      </c>
      <c r="K11" s="24">
        <v>57</v>
      </c>
      <c r="L11" s="24">
        <v>54</v>
      </c>
      <c r="M11" s="24">
        <v>54</v>
      </c>
      <c r="N11" s="24">
        <v>47</v>
      </c>
      <c r="O11" s="24">
        <v>47</v>
      </c>
      <c r="P11" s="24">
        <v>53</v>
      </c>
      <c r="Q11" s="24">
        <v>54</v>
      </c>
      <c r="R11" s="24">
        <v>41</v>
      </c>
      <c r="S11" s="24">
        <v>47</v>
      </c>
      <c r="T11" s="24">
        <v>54</v>
      </c>
      <c r="U11" s="24">
        <v>55</v>
      </c>
      <c r="V11" s="105">
        <v>616</v>
      </c>
      <c r="W11" s="87">
        <v>931</v>
      </c>
    </row>
    <row r="12" spans="1:23" x14ac:dyDescent="0.35">
      <c r="A12" s="24">
        <v>5</v>
      </c>
      <c r="B12" s="39" t="s">
        <v>102</v>
      </c>
      <c r="C12" s="24">
        <v>15</v>
      </c>
      <c r="D12" s="24">
        <v>9</v>
      </c>
      <c r="E12" s="24">
        <v>19</v>
      </c>
      <c r="F12" s="24">
        <v>26</v>
      </c>
      <c r="G12" s="24">
        <v>26</v>
      </c>
      <c r="H12" s="24">
        <v>29</v>
      </c>
      <c r="I12" s="24">
        <v>124</v>
      </c>
      <c r="J12" s="24">
        <v>32</v>
      </c>
      <c r="K12" s="24">
        <v>43</v>
      </c>
      <c r="L12" s="24">
        <v>28</v>
      </c>
      <c r="M12" s="24">
        <v>38</v>
      </c>
      <c r="N12" s="24">
        <v>20</v>
      </c>
      <c r="O12" s="24">
        <v>32</v>
      </c>
      <c r="P12" s="24">
        <v>37</v>
      </c>
      <c r="Q12" s="24">
        <v>35</v>
      </c>
      <c r="R12" s="24">
        <v>36</v>
      </c>
      <c r="S12" s="24">
        <v>21</v>
      </c>
      <c r="T12" s="24">
        <v>22</v>
      </c>
      <c r="U12" s="24">
        <v>25</v>
      </c>
      <c r="V12" s="105">
        <v>369</v>
      </c>
      <c r="W12" s="87">
        <v>493</v>
      </c>
    </row>
    <row r="13" spans="1:23" x14ac:dyDescent="0.35">
      <c r="A13" s="24">
        <v>6</v>
      </c>
      <c r="B13" s="39" t="s">
        <v>103</v>
      </c>
      <c r="C13" s="30">
        <v>18</v>
      </c>
      <c r="D13" s="30">
        <v>10</v>
      </c>
      <c r="E13" s="30">
        <v>27</v>
      </c>
      <c r="F13" s="30">
        <v>13</v>
      </c>
      <c r="G13" s="30">
        <v>33</v>
      </c>
      <c r="H13" s="30">
        <v>30</v>
      </c>
      <c r="I13" s="30">
        <v>131</v>
      </c>
      <c r="J13" s="30">
        <v>26</v>
      </c>
      <c r="K13" s="30">
        <v>39</v>
      </c>
      <c r="L13" s="30">
        <v>30</v>
      </c>
      <c r="M13" s="30">
        <v>25</v>
      </c>
      <c r="N13" s="30">
        <v>36</v>
      </c>
      <c r="O13" s="30">
        <v>34</v>
      </c>
      <c r="P13" s="30">
        <v>38</v>
      </c>
      <c r="Q13" s="30">
        <v>18</v>
      </c>
      <c r="R13" s="30">
        <v>28</v>
      </c>
      <c r="S13" s="30">
        <v>28</v>
      </c>
      <c r="T13" s="30">
        <v>28</v>
      </c>
      <c r="U13" s="30">
        <v>32</v>
      </c>
      <c r="V13" s="107">
        <v>362</v>
      </c>
      <c r="W13" s="35">
        <v>493</v>
      </c>
    </row>
    <row r="14" spans="1:23" x14ac:dyDescent="0.35">
      <c r="A14" s="24">
        <v>7</v>
      </c>
      <c r="B14" s="39" t="s">
        <v>107</v>
      </c>
      <c r="C14" s="24">
        <v>41</v>
      </c>
      <c r="D14" s="24">
        <v>35</v>
      </c>
      <c r="E14" s="24">
        <v>53</v>
      </c>
      <c r="F14" s="24">
        <v>41</v>
      </c>
      <c r="G14" s="24">
        <v>35</v>
      </c>
      <c r="H14" s="24">
        <v>33</v>
      </c>
      <c r="I14" s="24">
        <v>238</v>
      </c>
      <c r="J14" s="24">
        <v>30</v>
      </c>
      <c r="K14" s="24">
        <v>35</v>
      </c>
      <c r="L14" s="24">
        <v>33</v>
      </c>
      <c r="M14" s="24">
        <v>24</v>
      </c>
      <c r="N14" s="24">
        <v>27</v>
      </c>
      <c r="O14" s="24">
        <v>26</v>
      </c>
      <c r="P14" s="24">
        <v>17</v>
      </c>
      <c r="Q14" s="24">
        <v>11</v>
      </c>
      <c r="R14" s="24">
        <v>12</v>
      </c>
      <c r="S14" s="24">
        <v>7</v>
      </c>
      <c r="T14" s="24">
        <v>9</v>
      </c>
      <c r="U14" s="24">
        <v>13</v>
      </c>
      <c r="V14" s="105">
        <v>244</v>
      </c>
      <c r="W14" s="87">
        <v>482</v>
      </c>
    </row>
    <row r="15" spans="1:23" x14ac:dyDescent="0.35">
      <c r="A15" s="24">
        <v>8</v>
      </c>
      <c r="B15" s="39" t="s">
        <v>104</v>
      </c>
      <c r="C15" s="24">
        <v>6</v>
      </c>
      <c r="D15" s="24">
        <v>3</v>
      </c>
      <c r="E15" s="24">
        <v>3</v>
      </c>
      <c r="F15" s="24">
        <v>12</v>
      </c>
      <c r="G15" s="24">
        <v>3</v>
      </c>
      <c r="H15" s="24">
        <v>11</v>
      </c>
      <c r="I15" s="24">
        <f>SUM(C15:H15)</f>
        <v>38</v>
      </c>
      <c r="J15" s="24">
        <v>9</v>
      </c>
      <c r="K15" s="24">
        <v>10</v>
      </c>
      <c r="L15" s="24">
        <v>10</v>
      </c>
      <c r="M15" s="24">
        <v>12</v>
      </c>
      <c r="N15" s="24">
        <v>12</v>
      </c>
      <c r="O15" s="24">
        <v>7</v>
      </c>
      <c r="P15" s="24">
        <v>4</v>
      </c>
      <c r="Q15" s="24">
        <v>7</v>
      </c>
      <c r="R15" s="24">
        <v>10</v>
      </c>
      <c r="S15" s="24">
        <v>13</v>
      </c>
      <c r="T15" s="24">
        <v>7</v>
      </c>
      <c r="U15" s="24">
        <v>10</v>
      </c>
      <c r="V15" s="105">
        <f>SUM(J15:U15)</f>
        <v>111</v>
      </c>
      <c r="W15" s="87">
        <f>I15+V15</f>
        <v>149</v>
      </c>
    </row>
    <row r="16" spans="1:23" x14ac:dyDescent="0.35">
      <c r="A16" s="24">
        <v>9</v>
      </c>
      <c r="B16" s="39" t="s">
        <v>105</v>
      </c>
      <c r="C16" s="16">
        <v>46</v>
      </c>
      <c r="D16" s="16">
        <v>47</v>
      </c>
      <c r="E16" s="16">
        <v>66</v>
      </c>
      <c r="F16" s="16">
        <v>69</v>
      </c>
      <c r="G16" s="16">
        <v>74</v>
      </c>
      <c r="H16" s="16">
        <v>70</v>
      </c>
      <c r="I16" s="16">
        <v>372</v>
      </c>
      <c r="J16" s="16">
        <v>102</v>
      </c>
      <c r="K16" s="16">
        <v>82</v>
      </c>
      <c r="L16" s="16">
        <v>86</v>
      </c>
      <c r="M16" s="16">
        <v>88</v>
      </c>
      <c r="N16" s="16">
        <v>92</v>
      </c>
      <c r="O16" s="16">
        <v>74</v>
      </c>
      <c r="P16" s="16">
        <v>97</v>
      </c>
      <c r="Q16" s="16">
        <v>83</v>
      </c>
      <c r="R16" s="16">
        <v>106</v>
      </c>
      <c r="S16" s="16">
        <v>88</v>
      </c>
      <c r="T16" s="16">
        <v>80</v>
      </c>
      <c r="U16" s="16">
        <v>79</v>
      </c>
      <c r="V16" s="106">
        <v>1057</v>
      </c>
      <c r="W16" s="34">
        <v>1429</v>
      </c>
    </row>
    <row r="17" spans="1:23" x14ac:dyDescent="0.35">
      <c r="A17" s="24">
        <v>10</v>
      </c>
      <c r="B17" s="39" t="s">
        <v>108</v>
      </c>
      <c r="C17" s="24" t="s">
        <v>123</v>
      </c>
      <c r="D17" s="24">
        <v>2</v>
      </c>
      <c r="E17" s="24">
        <v>6</v>
      </c>
      <c r="F17" s="24">
        <v>5</v>
      </c>
      <c r="G17" s="24">
        <v>4</v>
      </c>
      <c r="H17" s="24">
        <v>3</v>
      </c>
      <c r="I17" s="24">
        <v>20</v>
      </c>
      <c r="J17" s="24">
        <v>6</v>
      </c>
      <c r="K17" s="24">
        <v>2</v>
      </c>
      <c r="L17" s="24">
        <v>3</v>
      </c>
      <c r="M17" s="24">
        <v>2</v>
      </c>
      <c r="N17" s="24">
        <v>4</v>
      </c>
      <c r="O17" s="24">
        <v>4</v>
      </c>
      <c r="P17" s="24">
        <v>9</v>
      </c>
      <c r="Q17" s="24">
        <v>2</v>
      </c>
      <c r="R17" s="24">
        <v>12</v>
      </c>
      <c r="S17" s="24">
        <v>8</v>
      </c>
      <c r="T17" s="24">
        <v>14</v>
      </c>
      <c r="U17" s="24">
        <v>5</v>
      </c>
      <c r="V17" s="105">
        <v>71</v>
      </c>
      <c r="W17" s="87">
        <v>91</v>
      </c>
    </row>
    <row r="18" spans="1:23" x14ac:dyDescent="0.35">
      <c r="A18" s="24">
        <v>11</v>
      </c>
      <c r="B18" s="39" t="s">
        <v>106</v>
      </c>
      <c r="C18" s="24">
        <v>39</v>
      </c>
      <c r="D18" s="24">
        <v>29</v>
      </c>
      <c r="E18" s="24">
        <v>44</v>
      </c>
      <c r="F18" s="24">
        <v>34</v>
      </c>
      <c r="G18" s="24">
        <v>48</v>
      </c>
      <c r="H18" s="24">
        <v>49</v>
      </c>
      <c r="I18" s="24">
        <v>243</v>
      </c>
      <c r="J18" s="24">
        <v>35</v>
      </c>
      <c r="K18" s="24">
        <v>50</v>
      </c>
      <c r="L18" s="24">
        <v>49</v>
      </c>
      <c r="M18" s="24">
        <v>41</v>
      </c>
      <c r="N18" s="24">
        <v>39</v>
      </c>
      <c r="O18" s="24">
        <v>39</v>
      </c>
      <c r="P18" s="24">
        <v>43</v>
      </c>
      <c r="Q18" s="24">
        <v>46</v>
      </c>
      <c r="R18" s="24">
        <v>38</v>
      </c>
      <c r="S18" s="24">
        <v>33</v>
      </c>
      <c r="T18" s="24">
        <v>37</v>
      </c>
      <c r="U18" s="24">
        <v>47</v>
      </c>
      <c r="V18" s="105">
        <v>497</v>
      </c>
      <c r="W18" s="87">
        <v>740</v>
      </c>
    </row>
    <row r="19" spans="1:23" x14ac:dyDescent="0.35">
      <c r="A19" s="24">
        <v>12</v>
      </c>
      <c r="B19" s="110" t="s">
        <v>54</v>
      </c>
      <c r="C19" s="16">
        <v>67</v>
      </c>
      <c r="D19" s="16">
        <v>56</v>
      </c>
      <c r="E19" s="16">
        <v>82</v>
      </c>
      <c r="F19" s="16">
        <v>64</v>
      </c>
      <c r="G19" s="16">
        <v>95</v>
      </c>
      <c r="H19" s="16">
        <v>91</v>
      </c>
      <c r="I19" s="16">
        <v>455</v>
      </c>
      <c r="J19" s="16">
        <v>106</v>
      </c>
      <c r="K19" s="16">
        <v>95</v>
      </c>
      <c r="L19" s="16">
        <v>108</v>
      </c>
      <c r="M19" s="16">
        <v>91</v>
      </c>
      <c r="N19" s="16">
        <v>92</v>
      </c>
      <c r="O19" s="16">
        <v>94</v>
      </c>
      <c r="P19" s="16">
        <v>98</v>
      </c>
      <c r="Q19" s="16">
        <v>86</v>
      </c>
      <c r="R19" s="16">
        <v>101</v>
      </c>
      <c r="S19" s="16">
        <v>100</v>
      </c>
      <c r="T19" s="16">
        <v>92</v>
      </c>
      <c r="U19" s="16">
        <v>82</v>
      </c>
      <c r="V19" s="106">
        <v>1145</v>
      </c>
      <c r="W19" s="34">
        <v>1600</v>
      </c>
    </row>
    <row r="20" spans="1:23" x14ac:dyDescent="0.35">
      <c r="A20" s="24">
        <v>13</v>
      </c>
      <c r="B20" s="110" t="s">
        <v>55</v>
      </c>
      <c r="C20" s="24">
        <v>13</v>
      </c>
      <c r="D20" s="24">
        <v>8</v>
      </c>
      <c r="E20" s="24">
        <v>8</v>
      </c>
      <c r="F20" s="24">
        <v>10</v>
      </c>
      <c r="G20" s="24">
        <v>13</v>
      </c>
      <c r="H20" s="24">
        <v>9</v>
      </c>
      <c r="I20" s="24">
        <v>61</v>
      </c>
      <c r="J20" s="24">
        <v>20</v>
      </c>
      <c r="K20" s="24">
        <v>8</v>
      </c>
      <c r="L20" s="24">
        <v>25</v>
      </c>
      <c r="M20" s="24">
        <v>15</v>
      </c>
      <c r="N20" s="24">
        <v>15</v>
      </c>
      <c r="O20" s="24">
        <v>12</v>
      </c>
      <c r="P20" s="24">
        <v>21</v>
      </c>
      <c r="Q20" s="24">
        <v>12</v>
      </c>
      <c r="R20" s="24">
        <v>18</v>
      </c>
      <c r="S20" s="24">
        <v>17</v>
      </c>
      <c r="T20" s="24">
        <v>21</v>
      </c>
      <c r="U20" s="24">
        <v>17</v>
      </c>
      <c r="V20" s="105">
        <v>201</v>
      </c>
      <c r="W20" s="87">
        <v>262</v>
      </c>
    </row>
    <row r="21" spans="1:23" x14ac:dyDescent="0.35">
      <c r="A21" s="24">
        <v>14</v>
      </c>
      <c r="B21" s="110" t="s">
        <v>56</v>
      </c>
      <c r="C21" s="24">
        <v>9</v>
      </c>
      <c r="D21" s="24">
        <v>8</v>
      </c>
      <c r="E21" s="24">
        <v>17</v>
      </c>
      <c r="F21" s="24">
        <v>9</v>
      </c>
      <c r="G21" s="24">
        <v>11</v>
      </c>
      <c r="H21" s="24">
        <v>9</v>
      </c>
      <c r="I21" s="24">
        <v>63</v>
      </c>
      <c r="J21" s="24">
        <v>14</v>
      </c>
      <c r="K21" s="24">
        <v>9</v>
      </c>
      <c r="L21" s="24">
        <v>11</v>
      </c>
      <c r="M21" s="24">
        <v>8</v>
      </c>
      <c r="N21" s="24">
        <v>12</v>
      </c>
      <c r="O21" s="24">
        <v>8</v>
      </c>
      <c r="P21" s="24">
        <v>9</v>
      </c>
      <c r="Q21" s="24">
        <v>8</v>
      </c>
      <c r="R21" s="24">
        <v>4</v>
      </c>
      <c r="S21" s="24">
        <v>11</v>
      </c>
      <c r="T21" s="24">
        <v>11</v>
      </c>
      <c r="U21" s="24">
        <v>8</v>
      </c>
      <c r="V21" s="105">
        <v>113</v>
      </c>
      <c r="W21" s="87">
        <v>176</v>
      </c>
    </row>
    <row r="22" spans="1:23" x14ac:dyDescent="0.35">
      <c r="A22" s="24">
        <v>15</v>
      </c>
      <c r="B22" s="110" t="s">
        <v>57</v>
      </c>
      <c r="C22" s="30">
        <v>49</v>
      </c>
      <c r="D22" s="30">
        <v>53</v>
      </c>
      <c r="E22" s="30">
        <v>57</v>
      </c>
      <c r="F22" s="30">
        <v>44</v>
      </c>
      <c r="G22" s="30">
        <v>60</v>
      </c>
      <c r="H22" s="30">
        <v>44</v>
      </c>
      <c r="I22" s="30">
        <v>307</v>
      </c>
      <c r="J22" s="30">
        <v>48</v>
      </c>
      <c r="K22" s="30">
        <v>49</v>
      </c>
      <c r="L22" s="30">
        <v>62</v>
      </c>
      <c r="M22" s="30">
        <v>41</v>
      </c>
      <c r="N22" s="30">
        <v>45</v>
      </c>
      <c r="O22" s="30">
        <v>42</v>
      </c>
      <c r="P22" s="30">
        <v>40</v>
      </c>
      <c r="Q22" s="30">
        <v>50</v>
      </c>
      <c r="R22" s="30">
        <v>35</v>
      </c>
      <c r="S22" s="30">
        <v>57</v>
      </c>
      <c r="T22" s="30">
        <v>45</v>
      </c>
      <c r="U22" s="30">
        <v>47</v>
      </c>
      <c r="V22" s="107">
        <v>561</v>
      </c>
      <c r="W22" s="35">
        <v>868</v>
      </c>
    </row>
    <row r="23" spans="1:23" x14ac:dyDescent="0.35">
      <c r="A23" s="24">
        <v>16</v>
      </c>
      <c r="B23" s="110" t="s">
        <v>58</v>
      </c>
      <c r="C23" s="24">
        <v>8</v>
      </c>
      <c r="D23" s="24">
        <v>11</v>
      </c>
      <c r="E23" s="24">
        <v>14</v>
      </c>
      <c r="F23" s="24">
        <v>3</v>
      </c>
      <c r="G23" s="24">
        <v>12</v>
      </c>
      <c r="H23" s="24">
        <v>9</v>
      </c>
      <c r="I23" s="24">
        <f>SUM(C23:H23)</f>
        <v>57</v>
      </c>
      <c r="J23" s="24">
        <v>8</v>
      </c>
      <c r="K23" s="24">
        <v>20</v>
      </c>
      <c r="L23" s="24">
        <v>15</v>
      </c>
      <c r="M23" s="24">
        <v>13</v>
      </c>
      <c r="N23" s="24">
        <v>12</v>
      </c>
      <c r="O23" s="24">
        <v>9</v>
      </c>
      <c r="P23" s="24">
        <v>16</v>
      </c>
      <c r="Q23" s="24">
        <v>12</v>
      </c>
      <c r="R23" s="24">
        <v>12</v>
      </c>
      <c r="S23" s="24">
        <v>14</v>
      </c>
      <c r="T23" s="24">
        <v>26</v>
      </c>
      <c r="U23" s="24">
        <v>19</v>
      </c>
      <c r="V23" s="105">
        <f>SUM(J23:U23)</f>
        <v>176</v>
      </c>
      <c r="W23" s="87">
        <f>V23+I23</f>
        <v>233</v>
      </c>
    </row>
    <row r="24" spans="1:23" x14ac:dyDescent="0.35">
      <c r="A24" s="24">
        <v>17</v>
      </c>
      <c r="B24" s="110" t="s">
        <v>59</v>
      </c>
      <c r="C24" s="26">
        <v>79</v>
      </c>
      <c r="D24" s="26">
        <v>76</v>
      </c>
      <c r="E24" s="26">
        <v>88</v>
      </c>
      <c r="F24" s="26">
        <v>99</v>
      </c>
      <c r="G24" s="26">
        <v>86</v>
      </c>
      <c r="H24" s="26">
        <v>98</v>
      </c>
      <c r="I24" s="26">
        <v>526</v>
      </c>
      <c r="J24" s="26">
        <v>89</v>
      </c>
      <c r="K24" s="26">
        <v>94</v>
      </c>
      <c r="L24" s="26">
        <v>108</v>
      </c>
      <c r="M24" s="26">
        <v>130</v>
      </c>
      <c r="N24" s="26">
        <v>111</v>
      </c>
      <c r="O24" s="26">
        <v>125</v>
      </c>
      <c r="P24" s="26">
        <v>116</v>
      </c>
      <c r="Q24" s="26">
        <v>118</v>
      </c>
      <c r="R24" s="26">
        <v>124</v>
      </c>
      <c r="S24" s="26">
        <v>114</v>
      </c>
      <c r="T24" s="26">
        <v>126</v>
      </c>
      <c r="U24" s="26">
        <v>130</v>
      </c>
      <c r="V24" s="111">
        <v>1385</v>
      </c>
      <c r="W24" s="112">
        <v>1911</v>
      </c>
    </row>
    <row r="25" spans="1:23" x14ac:dyDescent="0.35">
      <c r="A25" s="24">
        <v>18</v>
      </c>
      <c r="B25" s="110" t="s">
        <v>60</v>
      </c>
      <c r="C25" s="30">
        <v>34</v>
      </c>
      <c r="D25" s="30">
        <v>20</v>
      </c>
      <c r="E25" s="30">
        <v>36</v>
      </c>
      <c r="F25" s="30">
        <v>41</v>
      </c>
      <c r="G25" s="30">
        <v>28</v>
      </c>
      <c r="H25" s="30">
        <v>41</v>
      </c>
      <c r="I25" s="30">
        <v>200</v>
      </c>
      <c r="J25" s="30">
        <v>55</v>
      </c>
      <c r="K25" s="30">
        <v>53</v>
      </c>
      <c r="L25" s="30">
        <v>58</v>
      </c>
      <c r="M25" s="30">
        <v>48</v>
      </c>
      <c r="N25" s="30">
        <v>53</v>
      </c>
      <c r="O25" s="30">
        <v>52</v>
      </c>
      <c r="P25" s="30">
        <v>50</v>
      </c>
      <c r="Q25" s="30">
        <v>35</v>
      </c>
      <c r="R25" s="30">
        <v>59</v>
      </c>
      <c r="S25" s="30">
        <v>55</v>
      </c>
      <c r="T25" s="30">
        <v>58</v>
      </c>
      <c r="U25" s="30">
        <v>54</v>
      </c>
      <c r="V25" s="107">
        <v>630</v>
      </c>
      <c r="W25" s="35">
        <v>830</v>
      </c>
    </row>
    <row r="26" spans="1:23" x14ac:dyDescent="0.35">
      <c r="A26" s="24">
        <v>19</v>
      </c>
      <c r="B26" s="110" t="s">
        <v>61</v>
      </c>
      <c r="C26" s="24">
        <v>25</v>
      </c>
      <c r="D26" s="24">
        <v>22</v>
      </c>
      <c r="E26" s="24">
        <v>36</v>
      </c>
      <c r="F26" s="24">
        <v>18</v>
      </c>
      <c r="G26" s="24">
        <v>43</v>
      </c>
      <c r="H26" s="24">
        <v>31</v>
      </c>
      <c r="I26" s="24">
        <f>SUM(C26:H26)</f>
        <v>175</v>
      </c>
      <c r="J26" s="24">
        <v>37</v>
      </c>
      <c r="K26" s="24">
        <v>35</v>
      </c>
      <c r="L26" s="24">
        <v>32</v>
      </c>
      <c r="M26" s="24">
        <v>37</v>
      </c>
      <c r="N26" s="24">
        <v>41</v>
      </c>
      <c r="O26" s="24">
        <v>44</v>
      </c>
      <c r="P26" s="24">
        <v>37</v>
      </c>
      <c r="Q26" s="24">
        <v>34</v>
      </c>
      <c r="R26" s="24">
        <v>53</v>
      </c>
      <c r="S26" s="24">
        <v>45</v>
      </c>
      <c r="T26" s="24">
        <v>51</v>
      </c>
      <c r="U26" s="24">
        <v>47</v>
      </c>
      <c r="V26" s="105">
        <f>SUM(J26:U26)</f>
        <v>493</v>
      </c>
      <c r="W26" s="87">
        <v>668</v>
      </c>
    </row>
    <row r="27" spans="1:23" x14ac:dyDescent="0.35">
      <c r="A27" s="24">
        <v>20</v>
      </c>
      <c r="B27" s="110" t="s">
        <v>62</v>
      </c>
      <c r="C27" s="24">
        <v>5</v>
      </c>
      <c r="D27" s="24">
        <v>4</v>
      </c>
      <c r="E27" s="24">
        <v>5</v>
      </c>
      <c r="F27" s="24">
        <v>2</v>
      </c>
      <c r="G27" s="24">
        <v>3</v>
      </c>
      <c r="H27" s="24">
        <v>4</v>
      </c>
      <c r="I27" s="24">
        <v>23</v>
      </c>
      <c r="J27" s="24">
        <v>7</v>
      </c>
      <c r="K27" s="24">
        <v>8</v>
      </c>
      <c r="L27" s="24">
        <v>11</v>
      </c>
      <c r="M27" s="24">
        <v>10</v>
      </c>
      <c r="N27" s="24">
        <v>7</v>
      </c>
      <c r="O27" s="24">
        <v>13</v>
      </c>
      <c r="P27" s="24">
        <v>8</v>
      </c>
      <c r="Q27" s="24">
        <v>4</v>
      </c>
      <c r="R27" s="24">
        <v>15</v>
      </c>
      <c r="S27" s="24">
        <v>9</v>
      </c>
      <c r="T27" s="24">
        <v>12</v>
      </c>
      <c r="U27" s="24">
        <v>11</v>
      </c>
      <c r="V27" s="105">
        <v>115</v>
      </c>
      <c r="W27" s="87">
        <v>138</v>
      </c>
    </row>
    <row r="28" spans="1:23" x14ac:dyDescent="0.35">
      <c r="A28" s="24">
        <v>21</v>
      </c>
      <c r="B28" s="110" t="s">
        <v>63</v>
      </c>
      <c r="C28" s="16">
        <v>46</v>
      </c>
      <c r="D28" s="16">
        <v>42</v>
      </c>
      <c r="E28" s="16">
        <v>46</v>
      </c>
      <c r="F28" s="16">
        <v>45</v>
      </c>
      <c r="G28" s="16">
        <v>49</v>
      </c>
      <c r="H28" s="16">
        <v>54</v>
      </c>
      <c r="I28" s="16">
        <v>282</v>
      </c>
      <c r="J28" s="16">
        <v>53</v>
      </c>
      <c r="K28" s="16">
        <v>24</v>
      </c>
      <c r="L28" s="16">
        <v>48</v>
      </c>
      <c r="M28" s="16">
        <v>42</v>
      </c>
      <c r="N28" s="16">
        <v>46</v>
      </c>
      <c r="O28" s="16">
        <v>32</v>
      </c>
      <c r="P28" s="16">
        <v>27</v>
      </c>
      <c r="Q28" s="16">
        <v>47</v>
      </c>
      <c r="R28" s="16">
        <v>29</v>
      </c>
      <c r="S28" s="16">
        <v>31</v>
      </c>
      <c r="T28" s="16">
        <v>35</v>
      </c>
      <c r="U28" s="16">
        <v>28</v>
      </c>
      <c r="V28" s="106">
        <f>SUM(J28:U28)</f>
        <v>442</v>
      </c>
      <c r="W28" s="34">
        <f>V28+I28</f>
        <v>724</v>
      </c>
    </row>
    <row r="29" spans="1:23" x14ac:dyDescent="0.35">
      <c r="A29" s="24">
        <v>22</v>
      </c>
      <c r="B29" s="110" t="s">
        <v>64</v>
      </c>
      <c r="C29" s="24">
        <v>32</v>
      </c>
      <c r="D29" s="24">
        <v>31</v>
      </c>
      <c r="E29" s="24">
        <v>33</v>
      </c>
      <c r="F29" s="24">
        <v>29</v>
      </c>
      <c r="G29" s="24">
        <v>39</v>
      </c>
      <c r="H29" s="24">
        <v>27</v>
      </c>
      <c r="I29" s="24">
        <v>191</v>
      </c>
      <c r="J29" s="24">
        <v>29</v>
      </c>
      <c r="K29" s="24">
        <v>32</v>
      </c>
      <c r="L29" s="24">
        <v>43</v>
      </c>
      <c r="M29" s="24">
        <v>28</v>
      </c>
      <c r="N29" s="24">
        <v>24</v>
      </c>
      <c r="O29" s="24">
        <v>33</v>
      </c>
      <c r="P29" s="24">
        <v>21</v>
      </c>
      <c r="Q29" s="24">
        <v>42</v>
      </c>
      <c r="R29" s="24">
        <v>21</v>
      </c>
      <c r="S29" s="24">
        <v>27</v>
      </c>
      <c r="T29" s="24">
        <v>33</v>
      </c>
      <c r="U29" s="24">
        <v>23</v>
      </c>
      <c r="V29" s="105">
        <v>356</v>
      </c>
      <c r="W29" s="87">
        <v>547</v>
      </c>
    </row>
    <row r="30" spans="1:23" x14ac:dyDescent="0.35">
      <c r="A30" s="24">
        <v>23</v>
      </c>
      <c r="B30" s="110" t="s">
        <v>65</v>
      </c>
      <c r="C30" s="24">
        <v>9</v>
      </c>
      <c r="D30" s="24">
        <v>16</v>
      </c>
      <c r="E30" s="24">
        <v>28</v>
      </c>
      <c r="F30" s="24">
        <v>31</v>
      </c>
      <c r="G30" s="24">
        <v>16</v>
      </c>
      <c r="H30" s="24">
        <v>23</v>
      </c>
      <c r="I30" s="24">
        <v>123</v>
      </c>
      <c r="J30" s="24">
        <v>22</v>
      </c>
      <c r="K30" s="24">
        <v>25</v>
      </c>
      <c r="L30" s="24">
        <v>23</v>
      </c>
      <c r="M30" s="24">
        <v>15</v>
      </c>
      <c r="N30" s="24">
        <v>15</v>
      </c>
      <c r="O30" s="24">
        <v>13</v>
      </c>
      <c r="P30" s="24">
        <v>15</v>
      </c>
      <c r="Q30" s="24">
        <v>20</v>
      </c>
      <c r="R30" s="24">
        <v>14</v>
      </c>
      <c r="S30" s="24">
        <v>18</v>
      </c>
      <c r="T30" s="24">
        <v>14</v>
      </c>
      <c r="U30" s="24">
        <v>10</v>
      </c>
      <c r="V30" s="105">
        <v>204</v>
      </c>
      <c r="W30" s="87">
        <v>327</v>
      </c>
    </row>
    <row r="31" spans="1:23" x14ac:dyDescent="0.35">
      <c r="A31" s="24">
        <v>24</v>
      </c>
      <c r="B31" s="110" t="s">
        <v>66</v>
      </c>
      <c r="C31" s="30">
        <v>7</v>
      </c>
      <c r="D31" s="30">
        <v>7</v>
      </c>
      <c r="E31" s="30">
        <v>8</v>
      </c>
      <c r="F31" s="30">
        <v>8</v>
      </c>
      <c r="G31" s="30">
        <v>10</v>
      </c>
      <c r="H31" s="30">
        <v>12</v>
      </c>
      <c r="I31" s="30">
        <f>SUM(C31:H31)</f>
        <v>52</v>
      </c>
      <c r="J31" s="30">
        <v>6</v>
      </c>
      <c r="K31" s="30">
        <v>8</v>
      </c>
      <c r="L31" s="30">
        <v>5</v>
      </c>
      <c r="M31" s="30">
        <v>6</v>
      </c>
      <c r="N31" s="30">
        <v>6</v>
      </c>
      <c r="O31" s="30">
        <v>11</v>
      </c>
      <c r="P31" s="30">
        <v>8</v>
      </c>
      <c r="Q31" s="30">
        <v>3</v>
      </c>
      <c r="R31" s="30">
        <v>17</v>
      </c>
      <c r="S31" s="30">
        <v>11</v>
      </c>
      <c r="T31" s="30">
        <v>15</v>
      </c>
      <c r="U31" s="30">
        <v>12</v>
      </c>
      <c r="V31" s="107">
        <f>SUM(J31:U31)</f>
        <v>108</v>
      </c>
      <c r="W31" s="35">
        <f>I31+V31</f>
        <v>160</v>
      </c>
    </row>
    <row r="32" spans="1:23" x14ac:dyDescent="0.35">
      <c r="A32" s="24">
        <v>25</v>
      </c>
      <c r="B32" s="110" t="s">
        <v>67</v>
      </c>
      <c r="C32" s="26">
        <v>47</v>
      </c>
      <c r="D32" s="26">
        <v>34</v>
      </c>
      <c r="E32" s="26">
        <v>53</v>
      </c>
      <c r="F32" s="26">
        <v>55</v>
      </c>
      <c r="G32" s="26">
        <v>61</v>
      </c>
      <c r="H32" s="26">
        <v>51</v>
      </c>
      <c r="I32" s="26">
        <v>301</v>
      </c>
      <c r="J32" s="26">
        <v>66</v>
      </c>
      <c r="K32" s="26">
        <v>42</v>
      </c>
      <c r="L32" s="26">
        <v>60</v>
      </c>
      <c r="M32" s="26">
        <v>53</v>
      </c>
      <c r="N32" s="26">
        <v>54</v>
      </c>
      <c r="O32" s="26">
        <v>63</v>
      </c>
      <c r="P32" s="26">
        <v>50</v>
      </c>
      <c r="Q32" s="26">
        <v>58</v>
      </c>
      <c r="R32" s="26">
        <v>60</v>
      </c>
      <c r="S32" s="26">
        <v>57</v>
      </c>
      <c r="T32" s="26">
        <v>53</v>
      </c>
      <c r="U32" s="26">
        <v>51</v>
      </c>
      <c r="V32" s="90">
        <v>667</v>
      </c>
      <c r="W32" s="36">
        <v>968</v>
      </c>
    </row>
    <row r="33" spans="1:23" x14ac:dyDescent="0.35">
      <c r="A33" s="24">
        <v>26</v>
      </c>
      <c r="B33" s="110" t="s">
        <v>68</v>
      </c>
      <c r="C33" s="24">
        <v>5</v>
      </c>
      <c r="D33" s="24">
        <v>1</v>
      </c>
      <c r="E33" s="24">
        <v>5</v>
      </c>
      <c r="F33" s="24">
        <v>1</v>
      </c>
      <c r="G33" s="24">
        <v>5</v>
      </c>
      <c r="H33" s="24">
        <v>2</v>
      </c>
      <c r="I33" s="24">
        <v>19</v>
      </c>
      <c r="J33" s="24">
        <v>5</v>
      </c>
      <c r="K33" s="24">
        <v>3</v>
      </c>
      <c r="L33" s="24">
        <v>1</v>
      </c>
      <c r="M33" s="24">
        <v>2</v>
      </c>
      <c r="N33" s="24">
        <v>3</v>
      </c>
      <c r="O33" s="24">
        <v>2</v>
      </c>
      <c r="P33" s="24">
        <v>3</v>
      </c>
      <c r="Q33" s="24">
        <v>0</v>
      </c>
      <c r="R33" s="24">
        <v>5</v>
      </c>
      <c r="S33" s="24">
        <v>3</v>
      </c>
      <c r="T33" s="24">
        <v>5</v>
      </c>
      <c r="U33" s="24">
        <v>2</v>
      </c>
      <c r="V33" s="105">
        <v>33</v>
      </c>
      <c r="W33" s="87">
        <v>52</v>
      </c>
    </row>
    <row r="34" spans="1:23" x14ac:dyDescent="0.35">
      <c r="A34" s="24">
        <v>27</v>
      </c>
      <c r="B34" s="109" t="s">
        <v>69</v>
      </c>
      <c r="C34" s="30">
        <f>11+12</f>
        <v>23</v>
      </c>
      <c r="D34" s="30">
        <f>9+8</f>
        <v>17</v>
      </c>
      <c r="E34" s="30">
        <f>7+6</f>
        <v>13</v>
      </c>
      <c r="F34" s="30">
        <f>9+8</f>
        <v>17</v>
      </c>
      <c r="G34" s="30">
        <f>9+10</f>
        <v>19</v>
      </c>
      <c r="H34" s="30">
        <f>9+7</f>
        <v>16</v>
      </c>
      <c r="I34" s="30">
        <f>20+20+16+14+18+17</f>
        <v>105</v>
      </c>
      <c r="J34" s="30">
        <f>6+7</f>
        <v>13</v>
      </c>
      <c r="K34" s="30">
        <f>10+8</f>
        <v>18</v>
      </c>
      <c r="L34" s="30">
        <v>7</v>
      </c>
      <c r="M34" s="30">
        <v>15</v>
      </c>
      <c r="N34" s="30">
        <v>6</v>
      </c>
      <c r="O34" s="30">
        <v>3</v>
      </c>
      <c r="P34" s="30">
        <v>11</v>
      </c>
      <c r="Q34" s="30">
        <v>8</v>
      </c>
      <c r="R34" s="30">
        <v>9</v>
      </c>
      <c r="S34" s="30">
        <v>2</v>
      </c>
      <c r="T34" s="30">
        <v>0</v>
      </c>
      <c r="U34" s="30">
        <v>0</v>
      </c>
      <c r="V34" s="107">
        <f>31+22+9+19+11</f>
        <v>92</v>
      </c>
      <c r="W34" s="35">
        <f>105+92</f>
        <v>197</v>
      </c>
    </row>
    <row r="35" spans="1:23" x14ac:dyDescent="0.35">
      <c r="A35" s="24">
        <v>28</v>
      </c>
      <c r="B35" s="110" t="s">
        <v>70</v>
      </c>
      <c r="C35" s="27" t="s">
        <v>117</v>
      </c>
      <c r="D35" s="27" t="s">
        <v>117</v>
      </c>
      <c r="E35" s="27" t="s">
        <v>117</v>
      </c>
      <c r="F35" s="27" t="s">
        <v>117</v>
      </c>
      <c r="G35" s="27" t="s">
        <v>117</v>
      </c>
      <c r="H35" s="27" t="s">
        <v>117</v>
      </c>
      <c r="I35" s="27" t="s">
        <v>117</v>
      </c>
      <c r="J35" s="27" t="s">
        <v>117</v>
      </c>
      <c r="K35" s="27" t="s">
        <v>117</v>
      </c>
      <c r="L35" s="27" t="s">
        <v>117</v>
      </c>
      <c r="M35" s="27" t="s">
        <v>117</v>
      </c>
      <c r="N35" s="27" t="s">
        <v>117</v>
      </c>
      <c r="O35" s="27" t="s">
        <v>117</v>
      </c>
      <c r="P35" s="27" t="s">
        <v>117</v>
      </c>
      <c r="Q35" s="27" t="s">
        <v>117</v>
      </c>
      <c r="R35" s="27" t="s">
        <v>117</v>
      </c>
      <c r="S35" s="27" t="s">
        <v>117</v>
      </c>
      <c r="T35" s="27" t="s">
        <v>117</v>
      </c>
      <c r="U35" s="27" t="s">
        <v>117</v>
      </c>
      <c r="V35" s="108" t="s">
        <v>117</v>
      </c>
      <c r="W35" s="37" t="s">
        <v>117</v>
      </c>
    </row>
    <row r="36" spans="1:23" x14ac:dyDescent="0.35">
      <c r="A36" s="24">
        <v>29</v>
      </c>
      <c r="B36" s="113" t="s">
        <v>71</v>
      </c>
      <c r="C36" s="24">
        <v>14</v>
      </c>
      <c r="D36" s="24">
        <v>30</v>
      </c>
      <c r="E36" s="24">
        <v>27</v>
      </c>
      <c r="F36" s="24">
        <v>29</v>
      </c>
      <c r="G36" s="24">
        <v>23</v>
      </c>
      <c r="H36" s="24">
        <v>36</v>
      </c>
      <c r="I36" s="24">
        <f>SUM(C36:H36)</f>
        <v>159</v>
      </c>
      <c r="J36" s="24">
        <v>41</v>
      </c>
      <c r="K36" s="24">
        <v>33</v>
      </c>
      <c r="L36" s="24">
        <v>51</v>
      </c>
      <c r="M36" s="24">
        <v>49</v>
      </c>
      <c r="N36" s="24">
        <v>27</v>
      </c>
      <c r="O36" s="24">
        <v>41</v>
      </c>
      <c r="P36" s="24">
        <v>29</v>
      </c>
      <c r="Q36" s="24">
        <v>48</v>
      </c>
      <c r="R36" s="24">
        <v>32</v>
      </c>
      <c r="S36" s="24">
        <v>39</v>
      </c>
      <c r="T36" s="24">
        <v>30</v>
      </c>
      <c r="U36" s="24">
        <v>36</v>
      </c>
      <c r="V36" s="105">
        <f>SUM(J36:U36)</f>
        <v>456</v>
      </c>
      <c r="W36" s="87">
        <f>159+456</f>
        <v>615</v>
      </c>
    </row>
    <row r="37" spans="1:23" x14ac:dyDescent="0.35">
      <c r="A37" s="24">
        <v>30</v>
      </c>
      <c r="B37" s="113" t="s">
        <v>72</v>
      </c>
      <c r="C37" s="16">
        <v>5</v>
      </c>
      <c r="D37" s="16">
        <v>2</v>
      </c>
      <c r="E37" s="16">
        <v>7</v>
      </c>
      <c r="F37" s="16">
        <v>15</v>
      </c>
      <c r="G37" s="16">
        <v>5</v>
      </c>
      <c r="H37" s="16">
        <v>12</v>
      </c>
      <c r="I37" s="16">
        <v>47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06"/>
      <c r="W37" s="34">
        <v>47</v>
      </c>
    </row>
    <row r="38" spans="1:23" x14ac:dyDescent="0.35">
      <c r="A38" s="24">
        <v>31</v>
      </c>
      <c r="B38" s="113" t="s">
        <v>73</v>
      </c>
      <c r="C38" s="24">
        <v>30</v>
      </c>
      <c r="D38" s="24">
        <v>21</v>
      </c>
      <c r="E38" s="24">
        <v>14</v>
      </c>
      <c r="F38" s="24">
        <v>17</v>
      </c>
      <c r="G38" s="24">
        <v>33</v>
      </c>
      <c r="H38" s="24">
        <v>25</v>
      </c>
      <c r="I38" s="24">
        <v>140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105"/>
      <c r="W38" s="87">
        <v>140</v>
      </c>
    </row>
    <row r="39" spans="1:23" x14ac:dyDescent="0.35">
      <c r="A39" s="24">
        <v>32</v>
      </c>
      <c r="B39" s="113" t="s">
        <v>74</v>
      </c>
      <c r="C39" s="24">
        <v>9</v>
      </c>
      <c r="D39" s="24">
        <v>7</v>
      </c>
      <c r="E39" s="24">
        <v>10</v>
      </c>
      <c r="F39" s="24">
        <v>9</v>
      </c>
      <c r="G39" s="24">
        <v>13</v>
      </c>
      <c r="H39" s="24">
        <v>10</v>
      </c>
      <c r="I39" s="24">
        <v>58</v>
      </c>
      <c r="J39" s="24">
        <v>17</v>
      </c>
      <c r="K39" s="24">
        <v>22</v>
      </c>
      <c r="L39" s="24">
        <v>11</v>
      </c>
      <c r="M39" s="24">
        <v>15</v>
      </c>
      <c r="N39" s="24">
        <v>20</v>
      </c>
      <c r="O39" s="24">
        <v>20</v>
      </c>
      <c r="P39" s="24">
        <v>33</v>
      </c>
      <c r="Q39" s="24">
        <v>19</v>
      </c>
      <c r="R39" s="24">
        <v>13</v>
      </c>
      <c r="S39" s="24">
        <v>9</v>
      </c>
      <c r="T39" s="24">
        <v>12</v>
      </c>
      <c r="U39" s="24">
        <v>12</v>
      </c>
      <c r="V39" s="105">
        <v>181</v>
      </c>
      <c r="W39" s="87">
        <v>239</v>
      </c>
    </row>
    <row r="40" spans="1:23" x14ac:dyDescent="0.35">
      <c r="A40" s="24">
        <v>33</v>
      </c>
      <c r="B40" s="113" t="s">
        <v>75</v>
      </c>
      <c r="C40" s="16">
        <v>5</v>
      </c>
      <c r="D40" s="16">
        <v>8</v>
      </c>
      <c r="E40" s="16">
        <v>10</v>
      </c>
      <c r="F40" s="16">
        <v>5</v>
      </c>
      <c r="G40" s="16">
        <v>8</v>
      </c>
      <c r="H40" s="16">
        <v>10</v>
      </c>
      <c r="I40" s="16">
        <v>46</v>
      </c>
      <c r="J40" s="16">
        <v>12</v>
      </c>
      <c r="K40" s="16">
        <v>8</v>
      </c>
      <c r="L40" s="16">
        <v>9</v>
      </c>
      <c r="M40" s="16">
        <v>8</v>
      </c>
      <c r="N40" s="16">
        <v>9</v>
      </c>
      <c r="O40" s="16">
        <v>6</v>
      </c>
      <c r="P40" s="16">
        <v>13</v>
      </c>
      <c r="Q40" s="16">
        <v>13</v>
      </c>
      <c r="R40" s="16">
        <v>12</v>
      </c>
      <c r="S40" s="16">
        <v>12</v>
      </c>
      <c r="T40" s="16">
        <v>8</v>
      </c>
      <c r="U40" s="16">
        <v>10</v>
      </c>
      <c r="V40" s="106">
        <v>120</v>
      </c>
      <c r="W40" s="34">
        <v>166</v>
      </c>
    </row>
    <row r="41" spans="1:23" x14ac:dyDescent="0.35">
      <c r="A41" s="24">
        <v>34</v>
      </c>
      <c r="B41" s="113" t="s">
        <v>76</v>
      </c>
      <c r="C41" s="24">
        <v>26</v>
      </c>
      <c r="D41" s="24">
        <v>29</v>
      </c>
      <c r="E41" s="24">
        <v>31</v>
      </c>
      <c r="F41" s="24">
        <v>22</v>
      </c>
      <c r="G41" s="24">
        <v>31</v>
      </c>
      <c r="H41" s="24">
        <v>38</v>
      </c>
      <c r="I41" s="24">
        <f>SUM(C41:H41)</f>
        <v>177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105"/>
      <c r="W41" s="87">
        <v>177</v>
      </c>
    </row>
    <row r="42" spans="1:23" x14ac:dyDescent="0.35">
      <c r="A42" s="24">
        <v>35</v>
      </c>
      <c r="B42" s="113" t="s">
        <v>77</v>
      </c>
      <c r="C42" s="24"/>
      <c r="D42" s="24"/>
      <c r="E42" s="24"/>
      <c r="F42" s="24"/>
      <c r="G42" s="24"/>
      <c r="H42" s="24"/>
      <c r="I42" s="24"/>
      <c r="J42" s="24">
        <v>40</v>
      </c>
      <c r="K42" s="24">
        <v>42</v>
      </c>
      <c r="L42" s="24">
        <v>34</v>
      </c>
      <c r="M42" s="24">
        <v>53</v>
      </c>
      <c r="N42" s="24">
        <v>27</v>
      </c>
      <c r="O42" s="24">
        <v>23</v>
      </c>
      <c r="P42" s="24">
        <v>33</v>
      </c>
      <c r="Q42" s="24">
        <v>30</v>
      </c>
      <c r="R42" s="24">
        <v>39</v>
      </c>
      <c r="S42" s="24">
        <v>39</v>
      </c>
      <c r="T42" s="24">
        <v>23</v>
      </c>
      <c r="U42" s="24">
        <v>38</v>
      </c>
      <c r="V42" s="105">
        <v>411</v>
      </c>
      <c r="W42" s="87">
        <v>411</v>
      </c>
    </row>
    <row r="43" spans="1:23" x14ac:dyDescent="0.35">
      <c r="A43" s="24">
        <v>36</v>
      </c>
      <c r="B43" s="113" t="s">
        <v>78</v>
      </c>
      <c r="C43" s="16">
        <v>11</v>
      </c>
      <c r="D43" s="16">
        <v>14</v>
      </c>
      <c r="E43" s="16">
        <v>12</v>
      </c>
      <c r="F43" s="16">
        <v>13</v>
      </c>
      <c r="G43" s="16">
        <v>10</v>
      </c>
      <c r="H43" s="16">
        <v>5</v>
      </c>
      <c r="I43" s="16">
        <f>SUM(C43:H43)</f>
        <v>65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06"/>
      <c r="W43" s="34">
        <v>65</v>
      </c>
    </row>
    <row r="44" spans="1:23" x14ac:dyDescent="0.35">
      <c r="A44" s="24">
        <v>37</v>
      </c>
      <c r="B44" s="113" t="s">
        <v>79</v>
      </c>
      <c r="C44" s="24">
        <v>39</v>
      </c>
      <c r="D44" s="24">
        <v>19</v>
      </c>
      <c r="E44" s="24">
        <v>43</v>
      </c>
      <c r="F44" s="24">
        <v>38</v>
      </c>
      <c r="G44" s="24">
        <v>42</v>
      </c>
      <c r="H44" s="24">
        <v>45</v>
      </c>
      <c r="I44" s="24">
        <v>226</v>
      </c>
      <c r="J44" s="24">
        <v>53</v>
      </c>
      <c r="K44" s="24">
        <v>41</v>
      </c>
      <c r="L44" s="24">
        <v>59</v>
      </c>
      <c r="M44" s="24">
        <v>52</v>
      </c>
      <c r="N44" s="24">
        <v>48</v>
      </c>
      <c r="O44" s="24">
        <v>45</v>
      </c>
      <c r="P44" s="24">
        <v>47</v>
      </c>
      <c r="Q44" s="24">
        <v>53</v>
      </c>
      <c r="R44" s="24">
        <v>65</v>
      </c>
      <c r="S44" s="24">
        <v>55</v>
      </c>
      <c r="T44" s="24">
        <v>65</v>
      </c>
      <c r="U44" s="24">
        <v>41</v>
      </c>
      <c r="V44" s="105">
        <v>624</v>
      </c>
      <c r="W44" s="87">
        <v>850</v>
      </c>
    </row>
    <row r="45" spans="1:23" x14ac:dyDescent="0.35">
      <c r="A45" s="24">
        <v>38</v>
      </c>
      <c r="B45" s="113" t="s">
        <v>80</v>
      </c>
      <c r="C45" s="26">
        <v>17</v>
      </c>
      <c r="D45" s="26">
        <v>15</v>
      </c>
      <c r="E45" s="26">
        <v>15</v>
      </c>
      <c r="F45" s="26">
        <v>12</v>
      </c>
      <c r="G45" s="26">
        <v>24</v>
      </c>
      <c r="H45" s="26">
        <v>15</v>
      </c>
      <c r="I45" s="26">
        <v>98</v>
      </c>
      <c r="J45" s="26">
        <v>24</v>
      </c>
      <c r="K45" s="26">
        <v>26</v>
      </c>
      <c r="L45" s="26">
        <v>32</v>
      </c>
      <c r="M45" s="26">
        <v>29</v>
      </c>
      <c r="N45" s="26">
        <v>27</v>
      </c>
      <c r="O45" s="26">
        <v>25</v>
      </c>
      <c r="P45" s="26">
        <v>32</v>
      </c>
      <c r="Q45" s="26">
        <v>32</v>
      </c>
      <c r="R45" s="26">
        <v>40</v>
      </c>
      <c r="S45" s="26">
        <v>32</v>
      </c>
      <c r="T45" s="26">
        <v>35</v>
      </c>
      <c r="U45" s="26">
        <v>37</v>
      </c>
      <c r="V45" s="90">
        <v>371</v>
      </c>
      <c r="W45" s="36">
        <v>469</v>
      </c>
    </row>
    <row r="46" spans="1:23" ht="21.75" thickBot="1" x14ac:dyDescent="0.4">
      <c r="A46" s="24">
        <v>39</v>
      </c>
      <c r="B46" s="113" t="s">
        <v>81</v>
      </c>
      <c r="C46" s="30">
        <v>41</v>
      </c>
      <c r="D46" s="30">
        <v>40</v>
      </c>
      <c r="E46" s="30">
        <v>39</v>
      </c>
      <c r="F46" s="30">
        <v>78</v>
      </c>
      <c r="G46" s="30">
        <v>48</v>
      </c>
      <c r="H46" s="30">
        <v>42</v>
      </c>
      <c r="I46" s="30">
        <v>250</v>
      </c>
      <c r="J46" s="30">
        <v>55</v>
      </c>
      <c r="K46" s="30">
        <v>60</v>
      </c>
      <c r="L46" s="30">
        <v>70</v>
      </c>
      <c r="M46" s="30">
        <v>64</v>
      </c>
      <c r="N46" s="30">
        <v>60</v>
      </c>
      <c r="O46" s="30">
        <v>55</v>
      </c>
      <c r="P46" s="30">
        <v>48</v>
      </c>
      <c r="Q46" s="30">
        <v>56</v>
      </c>
      <c r="R46" s="30">
        <v>38</v>
      </c>
      <c r="S46" s="30">
        <v>42</v>
      </c>
      <c r="T46" s="30">
        <v>43</v>
      </c>
      <c r="U46" s="30">
        <v>47</v>
      </c>
      <c r="V46" s="107">
        <v>638</v>
      </c>
      <c r="W46" s="35">
        <v>888</v>
      </c>
    </row>
    <row r="47" spans="1:23" ht="21.75" thickBot="1" x14ac:dyDescent="0.4">
      <c r="A47" s="24">
        <v>40</v>
      </c>
      <c r="B47" s="113" t="s">
        <v>82</v>
      </c>
      <c r="C47" s="20">
        <v>11</v>
      </c>
      <c r="D47" s="21">
        <v>9</v>
      </c>
      <c r="E47" s="24">
        <v>16</v>
      </c>
      <c r="F47" s="24">
        <v>13</v>
      </c>
      <c r="G47" s="28">
        <v>24</v>
      </c>
      <c r="H47" s="28">
        <v>17</v>
      </c>
      <c r="I47" s="24">
        <v>90</v>
      </c>
      <c r="J47" s="24">
        <v>27</v>
      </c>
      <c r="K47" s="24">
        <v>25</v>
      </c>
      <c r="L47" s="24">
        <v>29</v>
      </c>
      <c r="M47" s="24">
        <v>20</v>
      </c>
      <c r="N47" s="24">
        <v>18</v>
      </c>
      <c r="O47" s="24">
        <v>21</v>
      </c>
      <c r="P47" s="24">
        <v>29</v>
      </c>
      <c r="Q47" s="24">
        <v>18</v>
      </c>
      <c r="R47" s="24">
        <v>28</v>
      </c>
      <c r="S47" s="24">
        <v>35</v>
      </c>
      <c r="T47" s="24">
        <v>31</v>
      </c>
      <c r="U47" s="24">
        <v>22</v>
      </c>
      <c r="V47" s="105">
        <v>303</v>
      </c>
      <c r="W47" s="87">
        <v>393</v>
      </c>
    </row>
    <row r="48" spans="1:23" x14ac:dyDescent="0.35">
      <c r="A48" s="24">
        <v>41</v>
      </c>
      <c r="B48" s="113" t="s">
        <v>83</v>
      </c>
      <c r="C48" s="24">
        <v>6</v>
      </c>
      <c r="D48" s="24">
        <v>6</v>
      </c>
      <c r="E48" s="24">
        <v>11</v>
      </c>
      <c r="F48" s="24">
        <v>10</v>
      </c>
      <c r="G48" s="24">
        <v>6</v>
      </c>
      <c r="H48" s="24">
        <v>3</v>
      </c>
      <c r="I48" s="24">
        <v>42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105"/>
      <c r="W48" s="87">
        <v>42</v>
      </c>
    </row>
    <row r="49" spans="1:23" x14ac:dyDescent="0.35">
      <c r="A49" s="24">
        <v>42</v>
      </c>
      <c r="B49" s="113" t="s">
        <v>84</v>
      </c>
      <c r="C49" s="16">
        <v>10</v>
      </c>
      <c r="D49" s="16">
        <v>11</v>
      </c>
      <c r="E49" s="16">
        <v>8</v>
      </c>
      <c r="F49" s="16">
        <v>6</v>
      </c>
      <c r="G49" s="16">
        <v>18</v>
      </c>
      <c r="H49" s="16">
        <v>17</v>
      </c>
      <c r="I49" s="16">
        <v>70</v>
      </c>
      <c r="J49" s="16">
        <v>13</v>
      </c>
      <c r="K49" s="16">
        <v>14</v>
      </c>
      <c r="L49" s="16">
        <v>13</v>
      </c>
      <c r="M49" s="16">
        <v>12</v>
      </c>
      <c r="N49" s="16">
        <v>9</v>
      </c>
      <c r="O49" s="16">
        <v>10</v>
      </c>
      <c r="P49" s="16">
        <v>11</v>
      </c>
      <c r="Q49" s="16">
        <v>13</v>
      </c>
      <c r="R49" s="16">
        <v>8</v>
      </c>
      <c r="S49" s="16">
        <v>6</v>
      </c>
      <c r="T49" s="16">
        <v>7</v>
      </c>
      <c r="U49" s="16">
        <v>4</v>
      </c>
      <c r="V49" s="106">
        <v>120</v>
      </c>
      <c r="W49" s="34">
        <v>190</v>
      </c>
    </row>
    <row r="50" spans="1:23" x14ac:dyDescent="0.35">
      <c r="A50" s="24">
        <v>43</v>
      </c>
      <c r="B50" s="113" t="s">
        <v>85</v>
      </c>
      <c r="C50" s="24">
        <v>33</v>
      </c>
      <c r="D50" s="24">
        <v>17</v>
      </c>
      <c r="E50" s="24">
        <v>19</v>
      </c>
      <c r="F50" s="24">
        <v>21</v>
      </c>
      <c r="G50" s="24">
        <v>32</v>
      </c>
      <c r="H50" s="24">
        <v>25</v>
      </c>
      <c r="I50" s="24">
        <v>147</v>
      </c>
      <c r="J50" s="24">
        <v>39</v>
      </c>
      <c r="K50" s="24">
        <v>36</v>
      </c>
      <c r="L50" s="24">
        <v>33</v>
      </c>
      <c r="M50" s="24">
        <v>25</v>
      </c>
      <c r="N50" s="24">
        <v>31</v>
      </c>
      <c r="O50" s="24">
        <v>31</v>
      </c>
      <c r="P50" s="24">
        <v>28</v>
      </c>
      <c r="Q50" s="24">
        <v>25</v>
      </c>
      <c r="R50" s="24">
        <v>36</v>
      </c>
      <c r="S50" s="24">
        <v>27</v>
      </c>
      <c r="T50" s="24">
        <v>40</v>
      </c>
      <c r="U50" s="24">
        <v>31</v>
      </c>
      <c r="V50" s="105">
        <v>382</v>
      </c>
      <c r="W50" s="87">
        <v>529</v>
      </c>
    </row>
    <row r="51" spans="1:23" x14ac:dyDescent="0.35">
      <c r="A51" s="24">
        <v>44</v>
      </c>
      <c r="B51" s="113" t="s">
        <v>86</v>
      </c>
      <c r="C51" s="24">
        <v>40</v>
      </c>
      <c r="D51" s="24">
        <v>36</v>
      </c>
      <c r="E51" s="24">
        <v>41</v>
      </c>
      <c r="F51" s="24">
        <v>39</v>
      </c>
      <c r="G51" s="24">
        <v>49</v>
      </c>
      <c r="H51" s="24">
        <v>40</v>
      </c>
      <c r="I51" s="24">
        <v>245</v>
      </c>
      <c r="J51" s="24">
        <v>54</v>
      </c>
      <c r="K51" s="24">
        <v>59</v>
      </c>
      <c r="L51" s="24">
        <v>54</v>
      </c>
      <c r="M51" s="24">
        <v>55</v>
      </c>
      <c r="N51" s="24">
        <v>40</v>
      </c>
      <c r="O51" s="24">
        <v>47</v>
      </c>
      <c r="P51" s="24">
        <v>66</v>
      </c>
      <c r="Q51" s="24">
        <v>39</v>
      </c>
      <c r="R51" s="24">
        <v>30</v>
      </c>
      <c r="S51" s="24">
        <v>39</v>
      </c>
      <c r="T51" s="24">
        <v>30</v>
      </c>
      <c r="U51" s="24">
        <v>26</v>
      </c>
      <c r="V51" s="105">
        <v>539</v>
      </c>
      <c r="W51" s="87">
        <v>784</v>
      </c>
    </row>
    <row r="52" spans="1:23" x14ac:dyDescent="0.35">
      <c r="A52" s="24">
        <v>45</v>
      </c>
      <c r="B52" s="113" t="s">
        <v>87</v>
      </c>
      <c r="C52" s="30">
        <v>11</v>
      </c>
      <c r="D52" s="30">
        <v>7</v>
      </c>
      <c r="E52" s="30">
        <v>16</v>
      </c>
      <c r="F52" s="30">
        <v>15</v>
      </c>
      <c r="G52" s="30">
        <v>22</v>
      </c>
      <c r="H52" s="30">
        <v>14</v>
      </c>
      <c r="I52" s="30">
        <v>85</v>
      </c>
      <c r="J52" s="30">
        <v>13</v>
      </c>
      <c r="K52" s="30">
        <v>15</v>
      </c>
      <c r="L52" s="30">
        <v>10</v>
      </c>
      <c r="M52" s="30">
        <v>13</v>
      </c>
      <c r="N52" s="30">
        <v>13</v>
      </c>
      <c r="O52" s="30">
        <v>15</v>
      </c>
      <c r="P52" s="30">
        <v>11</v>
      </c>
      <c r="Q52" s="30">
        <v>15</v>
      </c>
      <c r="R52" s="30">
        <v>8</v>
      </c>
      <c r="S52" s="30">
        <v>14</v>
      </c>
      <c r="T52" s="30">
        <v>21</v>
      </c>
      <c r="U52" s="30">
        <v>17</v>
      </c>
      <c r="V52" s="107">
        <f>SUM(J52:U52)</f>
        <v>165</v>
      </c>
      <c r="W52" s="35">
        <v>250</v>
      </c>
    </row>
    <row r="53" spans="1:23" x14ac:dyDescent="0.35">
      <c r="A53" s="24">
        <v>46</v>
      </c>
      <c r="B53" s="113" t="s">
        <v>88</v>
      </c>
      <c r="C53" s="24">
        <v>20</v>
      </c>
      <c r="D53" s="24">
        <v>13</v>
      </c>
      <c r="E53" s="24">
        <v>19</v>
      </c>
      <c r="F53" s="24">
        <v>17</v>
      </c>
      <c r="G53" s="24">
        <v>28</v>
      </c>
      <c r="H53" s="24">
        <v>19</v>
      </c>
      <c r="I53" s="24">
        <v>116</v>
      </c>
      <c r="J53" s="24">
        <v>20</v>
      </c>
      <c r="K53" s="24">
        <v>14</v>
      </c>
      <c r="L53" s="24">
        <v>19</v>
      </c>
      <c r="M53" s="24">
        <v>19</v>
      </c>
      <c r="N53" s="24">
        <v>14</v>
      </c>
      <c r="O53" s="24">
        <v>18</v>
      </c>
      <c r="P53" s="24">
        <v>20</v>
      </c>
      <c r="Q53" s="24">
        <v>11</v>
      </c>
      <c r="R53" s="24">
        <v>15</v>
      </c>
      <c r="S53" s="24">
        <v>23</v>
      </c>
      <c r="T53" s="24">
        <v>22</v>
      </c>
      <c r="U53" s="24">
        <v>18</v>
      </c>
      <c r="V53" s="105">
        <v>213</v>
      </c>
      <c r="W53" s="87">
        <v>329</v>
      </c>
    </row>
    <row r="54" spans="1:23" x14ac:dyDescent="0.35">
      <c r="A54" s="24">
        <v>47</v>
      </c>
      <c r="B54" s="113" t="s">
        <v>89</v>
      </c>
      <c r="C54" s="24">
        <v>13</v>
      </c>
      <c r="D54" s="24">
        <v>16</v>
      </c>
      <c r="E54" s="24">
        <v>21</v>
      </c>
      <c r="F54" s="24">
        <v>19</v>
      </c>
      <c r="G54" s="24">
        <v>17</v>
      </c>
      <c r="H54" s="24">
        <v>8</v>
      </c>
      <c r="I54" s="24">
        <v>94</v>
      </c>
      <c r="J54" s="24">
        <v>24</v>
      </c>
      <c r="K54" s="24">
        <v>19</v>
      </c>
      <c r="L54" s="24">
        <v>27</v>
      </c>
      <c r="M54" s="24">
        <v>16</v>
      </c>
      <c r="N54" s="24">
        <v>22</v>
      </c>
      <c r="O54" s="24">
        <v>21</v>
      </c>
      <c r="P54" s="24">
        <v>19</v>
      </c>
      <c r="Q54" s="24">
        <v>30</v>
      </c>
      <c r="R54" s="24">
        <v>17</v>
      </c>
      <c r="S54" s="24">
        <v>19</v>
      </c>
      <c r="T54" s="24">
        <v>28</v>
      </c>
      <c r="U54" s="24">
        <v>27</v>
      </c>
      <c r="V54" s="105">
        <v>269</v>
      </c>
      <c r="W54" s="87">
        <v>363</v>
      </c>
    </row>
    <row r="55" spans="1:23" x14ac:dyDescent="0.35">
      <c r="A55" s="24">
        <v>48</v>
      </c>
      <c r="B55" s="113" t="s">
        <v>90</v>
      </c>
      <c r="C55" s="30">
        <v>9</v>
      </c>
      <c r="D55" s="30">
        <v>9</v>
      </c>
      <c r="E55" s="30">
        <v>16</v>
      </c>
      <c r="F55" s="30">
        <v>12</v>
      </c>
      <c r="G55" s="30">
        <v>24</v>
      </c>
      <c r="H55" s="30">
        <v>15</v>
      </c>
      <c r="I55" s="30">
        <f>SUM(C55:H55)</f>
        <v>85</v>
      </c>
      <c r="J55" s="30">
        <v>13</v>
      </c>
      <c r="K55" s="30">
        <v>18</v>
      </c>
      <c r="L55" s="30">
        <v>18</v>
      </c>
      <c r="M55" s="30">
        <v>23</v>
      </c>
      <c r="N55" s="30">
        <v>15</v>
      </c>
      <c r="O55" s="30">
        <v>14</v>
      </c>
      <c r="P55" s="30">
        <v>17</v>
      </c>
      <c r="Q55" s="30">
        <v>18</v>
      </c>
      <c r="R55" s="30">
        <v>20</v>
      </c>
      <c r="S55" s="30">
        <v>23</v>
      </c>
      <c r="T55" s="30">
        <v>20</v>
      </c>
      <c r="U55" s="30">
        <v>20</v>
      </c>
      <c r="V55" s="107">
        <f>SUM(J55:U55)</f>
        <v>219</v>
      </c>
      <c r="W55" s="35">
        <f>SUM(I55+V55)</f>
        <v>304</v>
      </c>
    </row>
    <row r="56" spans="1:23" x14ac:dyDescent="0.35">
      <c r="A56" s="24">
        <v>49</v>
      </c>
      <c r="B56" s="113" t="s">
        <v>91</v>
      </c>
      <c r="C56" s="16">
        <v>23</v>
      </c>
      <c r="D56" s="16">
        <v>22</v>
      </c>
      <c r="E56" s="16">
        <v>33</v>
      </c>
      <c r="F56" s="16">
        <v>39</v>
      </c>
      <c r="G56" s="16">
        <v>27</v>
      </c>
      <c r="H56" s="16">
        <v>33</v>
      </c>
      <c r="I56" s="16">
        <f>SUM(C56:H56)</f>
        <v>177</v>
      </c>
      <c r="J56" s="16">
        <v>39</v>
      </c>
      <c r="K56" s="16">
        <v>63</v>
      </c>
      <c r="L56" s="16">
        <v>59</v>
      </c>
      <c r="M56" s="16">
        <v>51</v>
      </c>
      <c r="N56" s="16">
        <v>51</v>
      </c>
      <c r="O56" s="16">
        <v>41</v>
      </c>
      <c r="P56" s="16">
        <v>57</v>
      </c>
      <c r="Q56" s="16">
        <v>56</v>
      </c>
      <c r="R56" s="16">
        <v>41</v>
      </c>
      <c r="S56" s="16">
        <v>52</v>
      </c>
      <c r="T56" s="16">
        <v>67</v>
      </c>
      <c r="U56" s="16">
        <v>53</v>
      </c>
      <c r="V56" s="106">
        <f>SUM(J56:U56)</f>
        <v>630</v>
      </c>
      <c r="W56" s="34">
        <f>V56+I56</f>
        <v>807</v>
      </c>
    </row>
    <row r="57" spans="1:23" x14ac:dyDescent="0.35">
      <c r="A57" s="24">
        <v>50</v>
      </c>
      <c r="B57" s="113" t="s">
        <v>92</v>
      </c>
      <c r="C57" s="24">
        <v>32</v>
      </c>
      <c r="D57" s="24">
        <v>23</v>
      </c>
      <c r="E57" s="24">
        <v>44</v>
      </c>
      <c r="F57" s="24">
        <v>42</v>
      </c>
      <c r="G57" s="24">
        <v>57</v>
      </c>
      <c r="H57" s="24">
        <v>43</v>
      </c>
      <c r="I57" s="24">
        <v>241</v>
      </c>
      <c r="J57" s="24">
        <v>55</v>
      </c>
      <c r="K57" s="24">
        <v>48</v>
      </c>
      <c r="L57" s="24">
        <v>63</v>
      </c>
      <c r="M57" s="24">
        <v>58</v>
      </c>
      <c r="N57" s="24">
        <v>47</v>
      </c>
      <c r="O57" s="24">
        <v>51</v>
      </c>
      <c r="P57" s="24">
        <v>52</v>
      </c>
      <c r="Q57" s="24">
        <v>50</v>
      </c>
      <c r="R57" s="24">
        <v>39</v>
      </c>
      <c r="S57" s="24">
        <v>56</v>
      </c>
      <c r="T57" s="24">
        <v>55</v>
      </c>
      <c r="U57" s="24">
        <v>54</v>
      </c>
      <c r="V57" s="105">
        <v>628</v>
      </c>
      <c r="W57" s="87">
        <v>869</v>
      </c>
    </row>
    <row r="58" spans="1:23" x14ac:dyDescent="0.35">
      <c r="A58" s="24">
        <v>51</v>
      </c>
      <c r="B58" s="113" t="s">
        <v>93</v>
      </c>
      <c r="C58" s="29">
        <v>25</v>
      </c>
      <c r="D58" s="29">
        <v>15</v>
      </c>
      <c r="E58" s="29">
        <v>26</v>
      </c>
      <c r="F58" s="29">
        <v>29</v>
      </c>
      <c r="G58" s="29">
        <v>19</v>
      </c>
      <c r="H58" s="29">
        <v>35</v>
      </c>
      <c r="I58" s="29">
        <f>SUM(C58:H58)</f>
        <v>149</v>
      </c>
      <c r="J58" s="29">
        <v>37</v>
      </c>
      <c r="K58" s="29">
        <v>29</v>
      </c>
      <c r="L58" s="29">
        <v>28</v>
      </c>
      <c r="M58" s="29">
        <v>37</v>
      </c>
      <c r="N58" s="29">
        <v>18</v>
      </c>
      <c r="O58" s="29">
        <v>33</v>
      </c>
      <c r="P58" s="29">
        <v>27</v>
      </c>
      <c r="Q58" s="29">
        <v>33</v>
      </c>
      <c r="R58" s="29">
        <v>35</v>
      </c>
      <c r="S58" s="29">
        <v>36</v>
      </c>
      <c r="T58" s="29">
        <v>40</v>
      </c>
      <c r="U58" s="29">
        <v>35</v>
      </c>
      <c r="V58" s="109">
        <f>SUM(J58:U58)</f>
        <v>388</v>
      </c>
      <c r="W58" s="38">
        <f>SUM(V58,I58)</f>
        <v>537</v>
      </c>
    </row>
    <row r="59" spans="1:23" x14ac:dyDescent="0.35">
      <c r="A59" s="24">
        <v>52</v>
      </c>
      <c r="B59" s="113" t="s">
        <v>94</v>
      </c>
      <c r="C59" s="30">
        <v>13</v>
      </c>
      <c r="D59" s="30">
        <v>18</v>
      </c>
      <c r="E59" s="30">
        <v>15</v>
      </c>
      <c r="F59" s="30">
        <v>23</v>
      </c>
      <c r="G59" s="30">
        <v>23</v>
      </c>
      <c r="H59" s="30">
        <v>24</v>
      </c>
      <c r="I59" s="30">
        <v>116</v>
      </c>
      <c r="J59" s="30">
        <v>22</v>
      </c>
      <c r="K59" s="30">
        <v>24</v>
      </c>
      <c r="L59" s="30">
        <v>21</v>
      </c>
      <c r="M59" s="30">
        <v>27</v>
      </c>
      <c r="N59" s="30">
        <v>17</v>
      </c>
      <c r="O59" s="30">
        <v>18</v>
      </c>
      <c r="P59" s="30">
        <v>20</v>
      </c>
      <c r="Q59" s="30">
        <v>17</v>
      </c>
      <c r="R59" s="30">
        <v>23</v>
      </c>
      <c r="S59" s="30">
        <v>18</v>
      </c>
      <c r="T59" s="30">
        <v>18</v>
      </c>
      <c r="U59" s="30">
        <v>23</v>
      </c>
      <c r="V59" s="107">
        <v>248</v>
      </c>
      <c r="W59" s="35">
        <v>364</v>
      </c>
    </row>
    <row r="60" spans="1:23" x14ac:dyDescent="0.35">
      <c r="A60" s="24">
        <v>53</v>
      </c>
      <c r="B60" s="113" t="s">
        <v>95</v>
      </c>
      <c r="C60" s="28">
        <v>12</v>
      </c>
      <c r="D60" s="28">
        <v>11</v>
      </c>
      <c r="E60" s="28">
        <v>21</v>
      </c>
      <c r="F60" s="28">
        <v>17</v>
      </c>
      <c r="G60" s="28">
        <v>22</v>
      </c>
      <c r="H60" s="28">
        <v>13</v>
      </c>
      <c r="I60" s="28">
        <v>96</v>
      </c>
      <c r="J60" s="28">
        <v>18</v>
      </c>
      <c r="K60" s="28">
        <v>14</v>
      </c>
      <c r="L60" s="28">
        <v>11</v>
      </c>
      <c r="M60" s="28">
        <v>17</v>
      </c>
      <c r="N60" s="28">
        <v>20</v>
      </c>
      <c r="O60" s="28">
        <v>15</v>
      </c>
      <c r="P60" s="28">
        <v>18</v>
      </c>
      <c r="Q60" s="28">
        <v>15</v>
      </c>
      <c r="R60" s="28">
        <v>15</v>
      </c>
      <c r="S60" s="28">
        <v>25</v>
      </c>
      <c r="T60" s="28">
        <v>24</v>
      </c>
      <c r="U60" s="28">
        <v>21</v>
      </c>
      <c r="V60" s="114">
        <v>213</v>
      </c>
      <c r="W60" s="115">
        <v>309</v>
      </c>
    </row>
    <row r="61" spans="1:23" x14ac:dyDescent="0.35">
      <c r="A61" s="24">
        <v>54</v>
      </c>
      <c r="B61" s="113" t="s">
        <v>96</v>
      </c>
      <c r="C61" s="24">
        <v>13</v>
      </c>
      <c r="D61" s="24">
        <v>12</v>
      </c>
      <c r="E61" s="24">
        <v>14</v>
      </c>
      <c r="F61" s="24">
        <v>12</v>
      </c>
      <c r="G61" s="24">
        <v>11</v>
      </c>
      <c r="H61" s="24">
        <v>16</v>
      </c>
      <c r="I61" s="24">
        <v>78</v>
      </c>
      <c r="J61" s="24">
        <v>4</v>
      </c>
      <c r="K61" s="24">
        <v>4</v>
      </c>
      <c r="L61" s="24">
        <v>2</v>
      </c>
      <c r="M61" s="24">
        <v>2</v>
      </c>
      <c r="N61" s="24"/>
      <c r="O61" s="24"/>
      <c r="P61" s="24"/>
      <c r="Q61" s="24"/>
      <c r="R61" s="24"/>
      <c r="S61" s="24"/>
      <c r="T61" s="24"/>
      <c r="U61" s="24"/>
      <c r="V61" s="105">
        <v>12</v>
      </c>
      <c r="W61" s="87">
        <v>90</v>
      </c>
    </row>
    <row r="62" spans="1:23" x14ac:dyDescent="0.35">
      <c r="A62" s="24">
        <v>55</v>
      </c>
      <c r="B62" s="39" t="s">
        <v>97</v>
      </c>
      <c r="C62" s="16">
        <v>8</v>
      </c>
      <c r="D62" s="16">
        <v>4</v>
      </c>
      <c r="E62" s="16">
        <v>8</v>
      </c>
      <c r="F62" s="16">
        <v>7</v>
      </c>
      <c r="G62" s="16">
        <v>8</v>
      </c>
      <c r="H62" s="16">
        <v>5</v>
      </c>
      <c r="I62" s="16">
        <v>40</v>
      </c>
      <c r="J62" s="16">
        <v>9</v>
      </c>
      <c r="K62" s="16">
        <v>7</v>
      </c>
      <c r="L62" s="16">
        <v>11</v>
      </c>
      <c r="M62" s="16">
        <v>2</v>
      </c>
      <c r="N62" s="16">
        <v>2</v>
      </c>
      <c r="O62" s="16">
        <v>2</v>
      </c>
      <c r="P62" s="16">
        <v>2</v>
      </c>
      <c r="Q62" s="16">
        <v>4</v>
      </c>
      <c r="R62" s="16"/>
      <c r="S62" s="16"/>
      <c r="T62" s="16"/>
      <c r="U62" s="16"/>
      <c r="V62" s="106">
        <v>39</v>
      </c>
      <c r="W62" s="34">
        <v>79</v>
      </c>
    </row>
    <row r="63" spans="1:23" x14ac:dyDescent="0.35">
      <c r="A63" s="185" t="s">
        <v>13</v>
      </c>
      <c r="B63" s="185"/>
      <c r="C63" s="39">
        <f t="shared" ref="C63:W63" si="0">SUM(C8:C62)</f>
        <v>1271</v>
      </c>
      <c r="D63" s="39">
        <f t="shared" si="0"/>
        <v>1131</v>
      </c>
      <c r="E63" s="39">
        <f t="shared" si="0"/>
        <v>1454</v>
      </c>
      <c r="F63" s="39">
        <f t="shared" si="0"/>
        <v>1413</v>
      </c>
      <c r="G63" s="39">
        <f t="shared" si="0"/>
        <v>1603</v>
      </c>
      <c r="H63" s="39">
        <f t="shared" si="0"/>
        <v>1488</v>
      </c>
      <c r="I63" s="110">
        <f t="shared" si="0"/>
        <v>8333</v>
      </c>
      <c r="J63" s="39">
        <f t="shared" si="0"/>
        <v>1639</v>
      </c>
      <c r="K63" s="39">
        <f t="shared" si="0"/>
        <v>1603</v>
      </c>
      <c r="L63" s="39">
        <f t="shared" si="0"/>
        <v>1700</v>
      </c>
      <c r="M63" s="39">
        <f t="shared" si="0"/>
        <v>1616</v>
      </c>
      <c r="N63" s="39">
        <f t="shared" si="0"/>
        <v>1493</v>
      </c>
      <c r="O63" s="39">
        <f t="shared" si="0"/>
        <v>1477</v>
      </c>
      <c r="P63" s="39">
        <f t="shared" si="0"/>
        <v>1542</v>
      </c>
      <c r="Q63" s="39">
        <f t="shared" si="0"/>
        <v>1491</v>
      </c>
      <c r="R63" s="39">
        <f t="shared" si="0"/>
        <v>1523</v>
      </c>
      <c r="S63" s="39">
        <f t="shared" si="0"/>
        <v>1536</v>
      </c>
      <c r="T63" s="39">
        <f t="shared" si="0"/>
        <v>1588</v>
      </c>
      <c r="U63" s="39">
        <f t="shared" si="0"/>
        <v>1508</v>
      </c>
      <c r="V63" s="109">
        <f t="shared" si="0"/>
        <v>18683</v>
      </c>
      <c r="W63" s="39">
        <f t="shared" si="0"/>
        <v>27016</v>
      </c>
    </row>
    <row r="64" spans="1:23" x14ac:dyDescent="0.35">
      <c r="B64" s="22" t="s">
        <v>126</v>
      </c>
    </row>
  </sheetData>
  <mergeCells count="16">
    <mergeCell ref="A4:A7"/>
    <mergeCell ref="A63:B63"/>
    <mergeCell ref="G6:H6"/>
    <mergeCell ref="J6:K6"/>
    <mergeCell ref="B4:B7"/>
    <mergeCell ref="C4:V4"/>
    <mergeCell ref="C5:I5"/>
    <mergeCell ref="J5:V5"/>
    <mergeCell ref="T6:U6"/>
    <mergeCell ref="C6:D6"/>
    <mergeCell ref="E6:F6"/>
    <mergeCell ref="W4:W7"/>
    <mergeCell ref="N6:O6"/>
    <mergeCell ref="P6:Q6"/>
    <mergeCell ref="R6:S6"/>
    <mergeCell ref="L6:M6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scale="93" firstPageNumber="7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63"/>
  <sheetViews>
    <sheetView zoomScaleNormal="100" workbookViewId="0">
      <selection activeCell="B9" sqref="B9"/>
    </sheetView>
  </sheetViews>
  <sheetFormatPr defaultRowHeight="21" x14ac:dyDescent="0.45"/>
  <cols>
    <col min="1" max="1" width="7" style="1" customWidth="1"/>
    <col min="2" max="2" width="19.85546875" style="1" customWidth="1"/>
    <col min="3" max="8" width="7.7109375" style="1" customWidth="1"/>
    <col min="9" max="9" width="9.7109375" style="1" customWidth="1"/>
    <col min="10" max="15" width="7.7109375" style="1" customWidth="1"/>
    <col min="16" max="16" width="9.85546875" style="1" customWidth="1"/>
    <col min="17" max="17" width="14.140625" style="1" customWidth="1"/>
    <col min="18" max="16384" width="9.140625" style="1"/>
  </cols>
  <sheetData>
    <row r="1" spans="1:18" ht="28.5" customHeight="1" x14ac:dyDescent="0.45">
      <c r="B1" s="98" t="s">
        <v>133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4"/>
      <c r="Q1" s="4"/>
      <c r="R1" s="4"/>
    </row>
    <row r="2" spans="1:18" ht="24" customHeight="1" x14ac:dyDescent="0.45">
      <c r="B2" s="98" t="s">
        <v>114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4"/>
      <c r="Q2" s="4"/>
      <c r="R2" s="4"/>
    </row>
    <row r="3" spans="1:18" ht="25.5" customHeight="1" x14ac:dyDescent="0.45">
      <c r="A3" s="211" t="s">
        <v>127</v>
      </c>
      <c r="B3" s="205" t="s">
        <v>53</v>
      </c>
      <c r="C3" s="208" t="s">
        <v>47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10"/>
      <c r="Q3" s="196" t="s">
        <v>52</v>
      </c>
      <c r="R3" s="4"/>
    </row>
    <row r="4" spans="1:18" ht="22.5" customHeight="1" x14ac:dyDescent="0.45">
      <c r="A4" s="212"/>
      <c r="B4" s="206"/>
      <c r="C4" s="201" t="s">
        <v>44</v>
      </c>
      <c r="D4" s="201"/>
      <c r="E4" s="201"/>
      <c r="F4" s="201"/>
      <c r="G4" s="201"/>
      <c r="H4" s="201"/>
      <c r="I4" s="202"/>
      <c r="J4" s="200" t="s">
        <v>45</v>
      </c>
      <c r="K4" s="201"/>
      <c r="L4" s="201"/>
      <c r="M4" s="201"/>
      <c r="N4" s="201"/>
      <c r="O4" s="201"/>
      <c r="P4" s="202"/>
      <c r="Q4" s="197"/>
      <c r="R4" s="4"/>
    </row>
    <row r="5" spans="1:18" ht="21" customHeight="1" x14ac:dyDescent="0.45">
      <c r="A5" s="212"/>
      <c r="B5" s="206"/>
      <c r="C5" s="204" t="s">
        <v>7</v>
      </c>
      <c r="D5" s="199"/>
      <c r="E5" s="199" t="s">
        <v>8</v>
      </c>
      <c r="F5" s="199"/>
      <c r="G5" s="199" t="s">
        <v>9</v>
      </c>
      <c r="H5" s="199"/>
      <c r="I5" s="5" t="s">
        <v>13</v>
      </c>
      <c r="J5" s="199" t="s">
        <v>10</v>
      </c>
      <c r="K5" s="199"/>
      <c r="L5" s="199" t="s">
        <v>11</v>
      </c>
      <c r="M5" s="199"/>
      <c r="N5" s="199" t="s">
        <v>12</v>
      </c>
      <c r="O5" s="199"/>
      <c r="P5" s="5" t="s">
        <v>13</v>
      </c>
      <c r="Q5" s="197"/>
      <c r="R5" s="4"/>
    </row>
    <row r="6" spans="1:18" ht="21" customHeight="1" x14ac:dyDescent="0.45">
      <c r="A6" s="213"/>
      <c r="B6" s="207"/>
      <c r="C6" s="10" t="s">
        <v>17</v>
      </c>
      <c r="D6" s="9" t="s">
        <v>16</v>
      </c>
      <c r="E6" s="9" t="s">
        <v>17</v>
      </c>
      <c r="F6" s="9" t="s">
        <v>16</v>
      </c>
      <c r="G6" s="9" t="s">
        <v>17</v>
      </c>
      <c r="H6" s="9" t="s">
        <v>16</v>
      </c>
      <c r="I6" s="11" t="s">
        <v>19</v>
      </c>
      <c r="J6" s="9" t="s">
        <v>17</v>
      </c>
      <c r="K6" s="9" t="s">
        <v>16</v>
      </c>
      <c r="L6" s="9" t="s">
        <v>17</v>
      </c>
      <c r="M6" s="9" t="s">
        <v>16</v>
      </c>
      <c r="N6" s="9" t="s">
        <v>17</v>
      </c>
      <c r="O6" s="9" t="s">
        <v>16</v>
      </c>
      <c r="P6" s="11" t="s">
        <v>20</v>
      </c>
      <c r="Q6" s="198"/>
      <c r="R6" s="4"/>
    </row>
    <row r="7" spans="1:18" ht="22.5" x14ac:dyDescent="0.45">
      <c r="A7" s="24">
        <v>1</v>
      </c>
      <c r="B7" s="12" t="s">
        <v>98</v>
      </c>
      <c r="C7" s="76">
        <v>54</v>
      </c>
      <c r="D7" s="76">
        <v>56</v>
      </c>
      <c r="E7" s="76">
        <v>59</v>
      </c>
      <c r="F7" s="76">
        <v>53</v>
      </c>
      <c r="G7" s="76">
        <v>49</v>
      </c>
      <c r="H7" s="76">
        <v>56</v>
      </c>
      <c r="I7" s="76">
        <f>SUM(C7:H7)</f>
        <v>327</v>
      </c>
      <c r="J7" s="76">
        <v>42</v>
      </c>
      <c r="K7" s="76">
        <v>72</v>
      </c>
      <c r="L7" s="76">
        <v>50</v>
      </c>
      <c r="M7" s="76">
        <v>55</v>
      </c>
      <c r="N7" s="76">
        <v>42</v>
      </c>
      <c r="O7" s="76">
        <v>47</v>
      </c>
      <c r="P7" s="76">
        <f>SUM(J7:O7)</f>
        <v>308</v>
      </c>
      <c r="Q7" s="116">
        <v>635</v>
      </c>
      <c r="R7" s="4"/>
    </row>
    <row r="8" spans="1:18" ht="22.5" x14ac:dyDescent="0.45">
      <c r="A8" s="24">
        <v>2</v>
      </c>
      <c r="B8" s="12" t="s">
        <v>99</v>
      </c>
      <c r="C8" s="76">
        <v>29</v>
      </c>
      <c r="D8" s="76">
        <v>18</v>
      </c>
      <c r="E8" s="76">
        <v>32</v>
      </c>
      <c r="F8" s="76">
        <v>22</v>
      </c>
      <c r="G8" s="76">
        <v>21</v>
      </c>
      <c r="H8" s="76">
        <v>13</v>
      </c>
      <c r="I8" s="76">
        <f>SUM(C8:H8)</f>
        <v>135</v>
      </c>
      <c r="J8" s="76">
        <v>25</v>
      </c>
      <c r="K8" s="76">
        <v>9</v>
      </c>
      <c r="L8" s="76">
        <v>14</v>
      </c>
      <c r="M8" s="76">
        <v>6</v>
      </c>
      <c r="N8" s="76">
        <v>12</v>
      </c>
      <c r="O8" s="76">
        <v>7</v>
      </c>
      <c r="P8" s="76">
        <f>SUM(J8:O8)</f>
        <v>73</v>
      </c>
      <c r="Q8" s="117">
        <f>SUM(I8+P8)</f>
        <v>208</v>
      </c>
      <c r="R8" s="4"/>
    </row>
    <row r="9" spans="1:18" ht="20.25" customHeight="1" x14ac:dyDescent="0.45">
      <c r="A9" s="24">
        <v>3</v>
      </c>
      <c r="B9" s="12" t="s">
        <v>100</v>
      </c>
      <c r="C9" s="83"/>
      <c r="D9" s="83"/>
      <c r="E9" s="83"/>
      <c r="F9" s="83"/>
      <c r="G9" s="83"/>
      <c r="H9" s="83"/>
      <c r="I9" s="84"/>
      <c r="J9" s="83"/>
      <c r="K9" s="83"/>
      <c r="L9" s="83"/>
      <c r="M9" s="83"/>
      <c r="N9" s="83"/>
      <c r="O9" s="83"/>
      <c r="P9" s="84"/>
      <c r="Q9" s="118"/>
      <c r="R9" s="4"/>
    </row>
    <row r="10" spans="1:18" ht="21" customHeight="1" x14ac:dyDescent="0.45">
      <c r="A10" s="24">
        <v>4</v>
      </c>
      <c r="B10" s="12" t="s">
        <v>101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116"/>
      <c r="R10" s="4"/>
    </row>
    <row r="11" spans="1:18" ht="22.5" x14ac:dyDescent="0.45">
      <c r="A11" s="24">
        <v>5</v>
      </c>
      <c r="B11" s="12" t="s">
        <v>102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116"/>
      <c r="R11" s="4"/>
    </row>
    <row r="12" spans="1:18" ht="22.5" x14ac:dyDescent="0.45">
      <c r="A12" s="24">
        <v>6</v>
      </c>
      <c r="B12" s="12" t="s">
        <v>103</v>
      </c>
      <c r="C12" s="31">
        <v>14</v>
      </c>
      <c r="D12" s="31">
        <v>10</v>
      </c>
      <c r="E12" s="31">
        <v>21</v>
      </c>
      <c r="F12" s="31">
        <v>15</v>
      </c>
      <c r="G12" s="31">
        <v>21</v>
      </c>
      <c r="H12" s="31">
        <v>14</v>
      </c>
      <c r="I12" s="85">
        <f>SUM(C12:H12)</f>
        <v>95</v>
      </c>
      <c r="J12" s="31"/>
      <c r="K12" s="31"/>
      <c r="L12" s="31"/>
      <c r="M12" s="31"/>
      <c r="N12" s="31"/>
      <c r="O12" s="31"/>
      <c r="P12" s="85"/>
      <c r="Q12" s="119">
        <v>95</v>
      </c>
      <c r="R12" s="4"/>
    </row>
    <row r="13" spans="1:18" ht="22.5" x14ac:dyDescent="0.45">
      <c r="A13" s="24">
        <v>7</v>
      </c>
      <c r="B13" s="12" t="s">
        <v>107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116"/>
    </row>
    <row r="14" spans="1:18" ht="22.5" x14ac:dyDescent="0.45">
      <c r="A14" s="24">
        <v>8</v>
      </c>
      <c r="B14" s="12" t="s">
        <v>104</v>
      </c>
      <c r="C14" s="76">
        <v>12</v>
      </c>
      <c r="D14" s="76">
        <v>12</v>
      </c>
      <c r="E14" s="76">
        <v>10</v>
      </c>
      <c r="F14" s="76">
        <v>9</v>
      </c>
      <c r="G14" s="76">
        <v>10</v>
      </c>
      <c r="H14" s="76">
        <v>3</v>
      </c>
      <c r="I14" s="76">
        <f t="shared" ref="I14:I19" si="0">SUM(C14:H14)</f>
        <v>56</v>
      </c>
      <c r="J14" s="77" t="s">
        <v>123</v>
      </c>
      <c r="K14" s="77" t="s">
        <v>123</v>
      </c>
      <c r="L14" s="77" t="s">
        <v>123</v>
      </c>
      <c r="M14" s="77" t="s">
        <v>123</v>
      </c>
      <c r="N14" s="77" t="s">
        <v>123</v>
      </c>
      <c r="O14" s="77" t="s">
        <v>123</v>
      </c>
      <c r="P14" s="78"/>
      <c r="Q14" s="116">
        <f>I14+P14</f>
        <v>56</v>
      </c>
    </row>
    <row r="15" spans="1:18" ht="22.5" x14ac:dyDescent="0.45">
      <c r="A15" s="24">
        <v>9</v>
      </c>
      <c r="B15" s="12" t="s">
        <v>105</v>
      </c>
      <c r="C15" s="32">
        <v>55</v>
      </c>
      <c r="D15" s="32">
        <v>72</v>
      </c>
      <c r="E15" s="32">
        <v>57</v>
      </c>
      <c r="F15" s="32">
        <v>64</v>
      </c>
      <c r="G15" s="32">
        <v>55</v>
      </c>
      <c r="H15" s="32">
        <v>64</v>
      </c>
      <c r="I15" s="86">
        <f t="shared" si="0"/>
        <v>367</v>
      </c>
      <c r="J15" s="32">
        <v>32</v>
      </c>
      <c r="K15" s="32">
        <v>40</v>
      </c>
      <c r="L15" s="32">
        <v>26</v>
      </c>
      <c r="M15" s="32">
        <v>40</v>
      </c>
      <c r="N15" s="32">
        <v>25</v>
      </c>
      <c r="O15" s="32">
        <v>76</v>
      </c>
      <c r="P15" s="86">
        <f>SUM(J15:O15)</f>
        <v>239</v>
      </c>
      <c r="Q15" s="120">
        <v>590</v>
      </c>
    </row>
    <row r="16" spans="1:18" ht="22.5" x14ac:dyDescent="0.45">
      <c r="A16" s="24">
        <v>10</v>
      </c>
      <c r="B16" s="12" t="s">
        <v>108</v>
      </c>
      <c r="C16" s="76">
        <v>10</v>
      </c>
      <c r="D16" s="76">
        <v>7</v>
      </c>
      <c r="E16" s="76">
        <v>15</v>
      </c>
      <c r="F16" s="76">
        <v>6</v>
      </c>
      <c r="G16" s="76">
        <v>9</v>
      </c>
      <c r="H16" s="76">
        <v>15</v>
      </c>
      <c r="I16" s="76">
        <f t="shared" si="0"/>
        <v>62</v>
      </c>
      <c r="J16" s="76">
        <v>1</v>
      </c>
      <c r="K16" s="76" t="s">
        <v>123</v>
      </c>
      <c r="L16" s="76" t="s">
        <v>123</v>
      </c>
      <c r="M16" s="76">
        <v>2</v>
      </c>
      <c r="N16" s="76">
        <v>1</v>
      </c>
      <c r="O16" s="76">
        <v>3</v>
      </c>
      <c r="P16" s="76">
        <f>SUM(J16:O16)</f>
        <v>7</v>
      </c>
      <c r="Q16" s="116">
        <v>69</v>
      </c>
    </row>
    <row r="17" spans="1:17" ht="22.5" x14ac:dyDescent="0.45">
      <c r="A17" s="24">
        <v>11</v>
      </c>
      <c r="B17" s="12" t="s">
        <v>106</v>
      </c>
      <c r="C17" s="76">
        <v>36</v>
      </c>
      <c r="D17" s="76">
        <v>39</v>
      </c>
      <c r="E17" s="76">
        <v>46</v>
      </c>
      <c r="F17" s="76">
        <v>42</v>
      </c>
      <c r="G17" s="76">
        <v>56</v>
      </c>
      <c r="H17" s="76">
        <v>50</v>
      </c>
      <c r="I17" s="76">
        <f t="shared" si="0"/>
        <v>269</v>
      </c>
      <c r="J17" s="76"/>
      <c r="K17" s="76"/>
      <c r="L17" s="76"/>
      <c r="M17" s="76"/>
      <c r="N17" s="76"/>
      <c r="O17" s="76"/>
      <c r="P17" s="76"/>
      <c r="Q17" s="116">
        <v>269</v>
      </c>
    </row>
    <row r="18" spans="1:17" ht="22.5" x14ac:dyDescent="0.45">
      <c r="A18" s="24">
        <v>12</v>
      </c>
      <c r="B18" s="13" t="s">
        <v>54</v>
      </c>
      <c r="C18" s="32">
        <v>35</v>
      </c>
      <c r="D18" s="32">
        <v>13</v>
      </c>
      <c r="E18" s="32">
        <v>35</v>
      </c>
      <c r="F18" s="32">
        <v>19</v>
      </c>
      <c r="G18" s="32">
        <v>32</v>
      </c>
      <c r="H18" s="32">
        <v>31</v>
      </c>
      <c r="I18" s="86">
        <f t="shared" si="0"/>
        <v>165</v>
      </c>
      <c r="J18" s="32"/>
      <c r="K18" s="32"/>
      <c r="L18" s="32"/>
      <c r="M18" s="32"/>
      <c r="N18" s="32"/>
      <c r="O18" s="32"/>
      <c r="P18" s="86"/>
      <c r="Q18" s="120">
        <v>165</v>
      </c>
    </row>
    <row r="19" spans="1:17" ht="22.5" x14ac:dyDescent="0.45">
      <c r="A19" s="24">
        <v>13</v>
      </c>
      <c r="B19" s="13" t="s">
        <v>55</v>
      </c>
      <c r="C19" s="76">
        <v>19</v>
      </c>
      <c r="D19" s="76">
        <v>12</v>
      </c>
      <c r="E19" s="76">
        <v>9</v>
      </c>
      <c r="F19" s="76">
        <v>3</v>
      </c>
      <c r="G19" s="76">
        <v>12</v>
      </c>
      <c r="H19" s="76">
        <v>15</v>
      </c>
      <c r="I19" s="76">
        <f t="shared" si="0"/>
        <v>70</v>
      </c>
      <c r="J19" s="76"/>
      <c r="K19" s="76"/>
      <c r="L19" s="76"/>
      <c r="M19" s="76"/>
      <c r="N19" s="76"/>
      <c r="O19" s="76"/>
      <c r="P19" s="76"/>
      <c r="Q19" s="117">
        <v>60</v>
      </c>
    </row>
    <row r="20" spans="1:17" ht="22.5" x14ac:dyDescent="0.45">
      <c r="A20" s="24">
        <v>14</v>
      </c>
      <c r="B20" s="13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116"/>
    </row>
    <row r="21" spans="1:17" ht="22.5" x14ac:dyDescent="0.45">
      <c r="A21" s="24">
        <v>15</v>
      </c>
      <c r="B21" s="13" t="s">
        <v>57</v>
      </c>
      <c r="C21" s="83"/>
      <c r="D21" s="83"/>
      <c r="E21" s="83"/>
      <c r="F21" s="83"/>
      <c r="G21" s="83"/>
      <c r="H21" s="83"/>
      <c r="I21" s="84"/>
      <c r="J21" s="83"/>
      <c r="K21" s="83"/>
      <c r="L21" s="83"/>
      <c r="M21" s="83"/>
      <c r="N21" s="83"/>
      <c r="O21" s="83"/>
      <c r="P21" s="84"/>
      <c r="Q21" s="118"/>
    </row>
    <row r="22" spans="1:17" ht="22.5" x14ac:dyDescent="0.45">
      <c r="A22" s="24">
        <v>16</v>
      </c>
      <c r="B22" s="13" t="s">
        <v>58</v>
      </c>
      <c r="C22" s="76">
        <v>21</v>
      </c>
      <c r="D22" s="76">
        <v>2</v>
      </c>
      <c r="E22" s="76">
        <v>30</v>
      </c>
      <c r="F22" s="76">
        <v>9</v>
      </c>
      <c r="G22" s="76">
        <v>20</v>
      </c>
      <c r="H22" s="76">
        <v>12</v>
      </c>
      <c r="I22" s="76">
        <f>SUM(C22:H22)</f>
        <v>94</v>
      </c>
      <c r="J22" s="76">
        <v>10</v>
      </c>
      <c r="K22" s="76">
        <v>16</v>
      </c>
      <c r="L22" s="76">
        <v>20</v>
      </c>
      <c r="M22" s="76">
        <v>13</v>
      </c>
      <c r="N22" s="76">
        <v>14</v>
      </c>
      <c r="O22" s="76">
        <v>13</v>
      </c>
      <c r="P22" s="76">
        <f>SUM(J22:O22)</f>
        <v>86</v>
      </c>
      <c r="Q22" s="116">
        <f>P22+I22</f>
        <v>180</v>
      </c>
    </row>
    <row r="23" spans="1:17" ht="22.5" x14ac:dyDescent="0.45">
      <c r="A23" s="24">
        <v>17</v>
      </c>
      <c r="B23" s="13" t="s">
        <v>59</v>
      </c>
      <c r="C23" s="79">
        <v>109</v>
      </c>
      <c r="D23" s="79">
        <v>110</v>
      </c>
      <c r="E23" s="79">
        <v>114</v>
      </c>
      <c r="F23" s="79">
        <v>91</v>
      </c>
      <c r="G23" s="79">
        <v>102</v>
      </c>
      <c r="H23" s="79">
        <v>111</v>
      </c>
      <c r="I23" s="79">
        <f>SUM(C23:H23)</f>
        <v>637</v>
      </c>
      <c r="J23" s="79">
        <v>34</v>
      </c>
      <c r="K23" s="79">
        <v>56</v>
      </c>
      <c r="L23" s="79">
        <v>35</v>
      </c>
      <c r="M23" s="79">
        <v>53</v>
      </c>
      <c r="N23" s="79">
        <v>30</v>
      </c>
      <c r="O23" s="79">
        <v>55</v>
      </c>
      <c r="P23" s="79">
        <f>SUM(J23:O23)</f>
        <v>263</v>
      </c>
      <c r="Q23" s="121">
        <v>900</v>
      </c>
    </row>
    <row r="24" spans="1:17" ht="22.5" x14ac:dyDescent="0.45">
      <c r="A24" s="24">
        <v>18</v>
      </c>
      <c r="B24" s="13" t="s">
        <v>60</v>
      </c>
      <c r="C24" s="31">
        <v>51</v>
      </c>
      <c r="D24" s="31">
        <v>66</v>
      </c>
      <c r="E24" s="31">
        <v>64</v>
      </c>
      <c r="F24" s="31">
        <v>60</v>
      </c>
      <c r="G24" s="31">
        <v>43</v>
      </c>
      <c r="H24" s="31">
        <v>49</v>
      </c>
      <c r="I24" s="85">
        <f>SUM(C24:H24)</f>
        <v>333</v>
      </c>
      <c r="J24" s="31">
        <v>45</v>
      </c>
      <c r="K24" s="31">
        <v>45</v>
      </c>
      <c r="L24" s="31">
        <v>27</v>
      </c>
      <c r="M24" s="31">
        <v>41</v>
      </c>
      <c r="N24" s="31">
        <v>16</v>
      </c>
      <c r="O24" s="31">
        <v>31</v>
      </c>
      <c r="P24" s="85">
        <f>SUM(J24:O24)</f>
        <v>205</v>
      </c>
      <c r="Q24" s="119">
        <v>538</v>
      </c>
    </row>
    <row r="25" spans="1:17" ht="22.5" x14ac:dyDescent="0.45">
      <c r="A25" s="24">
        <v>19</v>
      </c>
      <c r="B25" s="13" t="s">
        <v>61</v>
      </c>
      <c r="C25" s="76">
        <v>57</v>
      </c>
      <c r="D25" s="76">
        <v>49</v>
      </c>
      <c r="E25" s="76">
        <v>47</v>
      </c>
      <c r="F25" s="76">
        <v>51</v>
      </c>
      <c r="G25" s="76">
        <v>40</v>
      </c>
      <c r="H25" s="76">
        <v>44</v>
      </c>
      <c r="I25" s="76">
        <f>SUM(C25:H25)</f>
        <v>288</v>
      </c>
      <c r="J25" s="76">
        <v>36</v>
      </c>
      <c r="K25" s="76">
        <v>37</v>
      </c>
      <c r="L25" s="76">
        <v>29</v>
      </c>
      <c r="M25" s="76">
        <v>34</v>
      </c>
      <c r="N25" s="76">
        <v>23</v>
      </c>
      <c r="O25" s="76">
        <v>39</v>
      </c>
      <c r="P25" s="76">
        <f>SUM(J25:O25)</f>
        <v>198</v>
      </c>
      <c r="Q25" s="116">
        <v>486</v>
      </c>
    </row>
    <row r="26" spans="1:17" ht="22.5" x14ac:dyDescent="0.45">
      <c r="A26" s="24">
        <v>20</v>
      </c>
      <c r="B26" s="13" t="s">
        <v>62</v>
      </c>
      <c r="C26" s="76">
        <v>13</v>
      </c>
      <c r="D26" s="76">
        <v>3</v>
      </c>
      <c r="E26" s="76">
        <v>5</v>
      </c>
      <c r="F26" s="76">
        <v>4</v>
      </c>
      <c r="G26" s="76">
        <v>2</v>
      </c>
      <c r="H26" s="76">
        <v>9</v>
      </c>
      <c r="I26" s="76">
        <f>SUM(C26:H26)</f>
        <v>36</v>
      </c>
      <c r="J26" s="76">
        <v>3</v>
      </c>
      <c r="K26" s="76">
        <v>13</v>
      </c>
      <c r="L26" s="76">
        <v>2</v>
      </c>
      <c r="M26" s="76">
        <v>5</v>
      </c>
      <c r="N26" s="76">
        <v>4</v>
      </c>
      <c r="O26" s="76">
        <v>8</v>
      </c>
      <c r="P26" s="76">
        <f>SUM(J26:O26)</f>
        <v>35</v>
      </c>
      <c r="Q26" s="116">
        <v>71</v>
      </c>
    </row>
    <row r="27" spans="1:17" ht="22.5" x14ac:dyDescent="0.45">
      <c r="A27" s="24">
        <v>21</v>
      </c>
      <c r="B27" s="13" t="s">
        <v>63</v>
      </c>
      <c r="C27" s="83"/>
      <c r="D27" s="83"/>
      <c r="E27" s="83"/>
      <c r="F27" s="83"/>
      <c r="G27" s="83"/>
      <c r="H27" s="83"/>
      <c r="I27" s="84"/>
      <c r="J27" s="83"/>
      <c r="K27" s="83"/>
      <c r="L27" s="83"/>
      <c r="M27" s="83"/>
      <c r="N27" s="83"/>
      <c r="O27" s="83"/>
      <c r="P27" s="84"/>
      <c r="Q27" s="118"/>
    </row>
    <row r="28" spans="1:17" ht="22.5" x14ac:dyDescent="0.45">
      <c r="A28" s="24">
        <v>22</v>
      </c>
      <c r="B28" s="13" t="s">
        <v>64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86">
        <f>SUM(C28:H28)</f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86">
        <f>SUM(J28:O28)</f>
        <v>0</v>
      </c>
      <c r="Q28" s="120">
        <v>0</v>
      </c>
    </row>
    <row r="29" spans="1:17" ht="22.5" x14ac:dyDescent="0.45">
      <c r="A29" s="24">
        <v>23</v>
      </c>
      <c r="B29" s="13" t="s">
        <v>65</v>
      </c>
      <c r="C29" s="76">
        <v>6</v>
      </c>
      <c r="D29" s="76">
        <v>11</v>
      </c>
      <c r="E29" s="76">
        <v>7</v>
      </c>
      <c r="F29" s="76">
        <v>2</v>
      </c>
      <c r="G29" s="76">
        <v>5</v>
      </c>
      <c r="H29" s="76">
        <v>2</v>
      </c>
      <c r="I29" s="76">
        <f>SUM(C29:H29)</f>
        <v>33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f>SUM(J29:O29)</f>
        <v>0</v>
      </c>
      <c r="Q29" s="116">
        <v>33</v>
      </c>
    </row>
    <row r="30" spans="1:17" ht="22.5" x14ac:dyDescent="0.45">
      <c r="A30" s="24">
        <v>24</v>
      </c>
      <c r="B30" s="13" t="s">
        <v>66</v>
      </c>
      <c r="C30" s="31">
        <v>3</v>
      </c>
      <c r="D30" s="31">
        <v>4</v>
      </c>
      <c r="E30" s="31">
        <v>5</v>
      </c>
      <c r="F30" s="31">
        <v>7</v>
      </c>
      <c r="G30" s="31">
        <v>6</v>
      </c>
      <c r="H30" s="31">
        <v>2</v>
      </c>
      <c r="I30" s="85">
        <f>SUM(C30:H30)</f>
        <v>27</v>
      </c>
      <c r="J30" s="31">
        <v>6</v>
      </c>
      <c r="K30" s="31">
        <v>1</v>
      </c>
      <c r="L30" s="31">
        <v>6</v>
      </c>
      <c r="M30" s="31">
        <v>2</v>
      </c>
      <c r="N30" s="31">
        <v>3</v>
      </c>
      <c r="O30" s="31">
        <v>4</v>
      </c>
      <c r="P30" s="85">
        <f>SUM(J30:O30)</f>
        <v>22</v>
      </c>
      <c r="Q30" s="119">
        <f>I30+P30</f>
        <v>49</v>
      </c>
    </row>
    <row r="31" spans="1:17" ht="22.5" x14ac:dyDescent="0.45">
      <c r="A31" s="24">
        <v>25</v>
      </c>
      <c r="B31" s="13" t="s">
        <v>67</v>
      </c>
      <c r="C31" s="80">
        <v>46</v>
      </c>
      <c r="D31" s="80">
        <v>32</v>
      </c>
      <c r="E31" s="80">
        <v>33</v>
      </c>
      <c r="F31" s="80">
        <v>30</v>
      </c>
      <c r="G31" s="80">
        <v>29</v>
      </c>
      <c r="H31" s="80">
        <v>30</v>
      </c>
      <c r="I31" s="80">
        <f>SUM(C31:H31)</f>
        <v>200</v>
      </c>
      <c r="J31" s="80" t="s">
        <v>117</v>
      </c>
      <c r="K31" s="80" t="s">
        <v>117</v>
      </c>
      <c r="L31" s="80" t="s">
        <v>117</v>
      </c>
      <c r="M31" s="80" t="s">
        <v>117</v>
      </c>
      <c r="N31" s="80" t="s">
        <v>117</v>
      </c>
      <c r="O31" s="80" t="s">
        <v>117</v>
      </c>
      <c r="P31" s="80"/>
      <c r="Q31" s="122">
        <v>200</v>
      </c>
    </row>
    <row r="32" spans="1:17" ht="22.5" x14ac:dyDescent="0.45">
      <c r="A32" s="24">
        <v>26</v>
      </c>
      <c r="B32" s="13" t="s">
        <v>68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86">
        <f>SUM(C32:H32)</f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86">
        <f>SUM(J32:O32)</f>
        <v>0</v>
      </c>
      <c r="Q32" s="120">
        <v>0</v>
      </c>
    </row>
    <row r="33" spans="1:17" ht="22.5" x14ac:dyDescent="0.45">
      <c r="A33" s="24">
        <v>27</v>
      </c>
      <c r="B33" s="14" t="s">
        <v>69</v>
      </c>
      <c r="C33" s="83"/>
      <c r="D33" s="83"/>
      <c r="E33" s="83"/>
      <c r="F33" s="83"/>
      <c r="G33" s="83"/>
      <c r="H33" s="83"/>
      <c r="I33" s="84"/>
      <c r="J33" s="83"/>
      <c r="K33" s="83"/>
      <c r="L33" s="83"/>
      <c r="M33" s="83"/>
      <c r="N33" s="83"/>
      <c r="O33" s="83"/>
      <c r="P33" s="84"/>
      <c r="Q33" s="118"/>
    </row>
    <row r="34" spans="1:17" ht="22.5" x14ac:dyDescent="0.45">
      <c r="A34" s="24">
        <v>28</v>
      </c>
      <c r="B34" s="13" t="s">
        <v>70</v>
      </c>
      <c r="C34" s="76">
        <v>26</v>
      </c>
      <c r="D34" s="76">
        <v>19</v>
      </c>
      <c r="E34" s="76">
        <v>24</v>
      </c>
      <c r="F34" s="76">
        <v>17</v>
      </c>
      <c r="G34" s="76">
        <v>20</v>
      </c>
      <c r="H34" s="76">
        <v>25</v>
      </c>
      <c r="I34" s="76">
        <f>SUM(C34:H34)</f>
        <v>131</v>
      </c>
      <c r="J34" s="76">
        <v>19</v>
      </c>
      <c r="K34" s="76">
        <v>39</v>
      </c>
      <c r="L34" s="76">
        <v>14</v>
      </c>
      <c r="M34" s="76">
        <v>37</v>
      </c>
      <c r="N34" s="76">
        <v>13</v>
      </c>
      <c r="O34" s="76">
        <v>28</v>
      </c>
      <c r="P34" s="76">
        <f>SUM(J34:O34)</f>
        <v>150</v>
      </c>
      <c r="Q34" s="116">
        <v>281</v>
      </c>
    </row>
    <row r="35" spans="1:17" ht="22.5" x14ac:dyDescent="0.45">
      <c r="A35" s="24">
        <v>29</v>
      </c>
      <c r="B35" s="15" t="s">
        <v>71</v>
      </c>
      <c r="C35" s="76">
        <f>17+16</f>
        <v>33</v>
      </c>
      <c r="D35" s="76">
        <f>8+9</f>
        <v>17</v>
      </c>
      <c r="E35" s="76">
        <v>12</v>
      </c>
      <c r="F35" s="76">
        <v>20</v>
      </c>
      <c r="G35" s="76">
        <f>15+13</f>
        <v>28</v>
      </c>
      <c r="H35" s="76">
        <f>12+10</f>
        <v>22</v>
      </c>
      <c r="I35" s="76">
        <f>SUM(C35:H35)</f>
        <v>132</v>
      </c>
      <c r="J35" s="76"/>
      <c r="K35" s="76"/>
      <c r="L35" s="76"/>
      <c r="M35" s="76"/>
      <c r="N35" s="76"/>
      <c r="O35" s="76"/>
      <c r="P35" s="76"/>
      <c r="Q35" s="116">
        <v>132</v>
      </c>
    </row>
    <row r="36" spans="1:17" ht="22.5" x14ac:dyDescent="0.45">
      <c r="A36" s="24">
        <v>30</v>
      </c>
      <c r="B36" s="15" t="s">
        <v>72</v>
      </c>
      <c r="C36" s="83"/>
      <c r="D36" s="83"/>
      <c r="E36" s="83"/>
      <c r="F36" s="83"/>
      <c r="G36" s="83"/>
      <c r="H36" s="83"/>
      <c r="I36" s="84"/>
      <c r="J36" s="83"/>
      <c r="K36" s="83"/>
      <c r="L36" s="83"/>
      <c r="M36" s="83"/>
      <c r="N36" s="83"/>
      <c r="O36" s="83"/>
      <c r="P36" s="84"/>
      <c r="Q36" s="118"/>
    </row>
    <row r="37" spans="1:17" ht="22.5" x14ac:dyDescent="0.45">
      <c r="A37" s="24">
        <v>31</v>
      </c>
      <c r="B37" s="15" t="s">
        <v>73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116"/>
    </row>
    <row r="38" spans="1:17" ht="22.5" x14ac:dyDescent="0.45">
      <c r="A38" s="24">
        <v>32</v>
      </c>
      <c r="B38" s="15" t="s">
        <v>74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116"/>
    </row>
    <row r="39" spans="1:17" ht="22.5" x14ac:dyDescent="0.45">
      <c r="A39" s="24">
        <v>33</v>
      </c>
      <c r="B39" s="15" t="s">
        <v>75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86">
        <f>SUM(C39:H39)</f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86">
        <f>SUM(J39:O39)</f>
        <v>0</v>
      </c>
      <c r="Q39" s="120">
        <v>0</v>
      </c>
    </row>
    <row r="40" spans="1:17" ht="22.5" x14ac:dyDescent="0.45">
      <c r="A40" s="24">
        <v>34</v>
      </c>
      <c r="B40" s="15" t="s">
        <v>76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116"/>
    </row>
    <row r="41" spans="1:17" ht="22.5" x14ac:dyDescent="0.45">
      <c r="A41" s="24">
        <v>35</v>
      </c>
      <c r="B41" s="15" t="s">
        <v>77</v>
      </c>
      <c r="C41" s="76">
        <v>21</v>
      </c>
      <c r="D41" s="76">
        <v>12</v>
      </c>
      <c r="E41" s="76">
        <v>29</v>
      </c>
      <c r="F41" s="76">
        <v>23</v>
      </c>
      <c r="G41" s="76">
        <v>17</v>
      </c>
      <c r="H41" s="76">
        <v>21</v>
      </c>
      <c r="I41" s="76">
        <f>SUM(C41:H41)</f>
        <v>123</v>
      </c>
      <c r="J41" s="76"/>
      <c r="K41" s="76"/>
      <c r="L41" s="76"/>
      <c r="M41" s="76"/>
      <c r="N41" s="76"/>
      <c r="O41" s="76"/>
      <c r="P41" s="76"/>
      <c r="Q41" s="116">
        <v>123</v>
      </c>
    </row>
    <row r="42" spans="1:17" ht="22.5" x14ac:dyDescent="0.45">
      <c r="A42" s="24">
        <v>36</v>
      </c>
      <c r="B42" s="15" t="s">
        <v>78</v>
      </c>
      <c r="C42" s="83"/>
      <c r="D42" s="83"/>
      <c r="E42" s="83"/>
      <c r="F42" s="83"/>
      <c r="G42" s="83"/>
      <c r="H42" s="83"/>
      <c r="I42" s="84"/>
      <c r="J42" s="83"/>
      <c r="K42" s="83"/>
      <c r="L42" s="83"/>
      <c r="M42" s="83"/>
      <c r="N42" s="83"/>
      <c r="O42" s="83"/>
      <c r="P42" s="84"/>
      <c r="Q42" s="118"/>
    </row>
    <row r="43" spans="1:17" ht="22.5" x14ac:dyDescent="0.45">
      <c r="A43" s="24">
        <v>37</v>
      </c>
      <c r="B43" s="15" t="s">
        <v>79</v>
      </c>
      <c r="C43" s="76">
        <v>46</v>
      </c>
      <c r="D43" s="76">
        <v>31</v>
      </c>
      <c r="E43" s="76">
        <v>47</v>
      </c>
      <c r="F43" s="76">
        <v>40</v>
      </c>
      <c r="G43" s="76">
        <v>37</v>
      </c>
      <c r="H43" s="76">
        <v>29</v>
      </c>
      <c r="I43" s="76">
        <f>SUM(C43:H43)</f>
        <v>230</v>
      </c>
      <c r="J43" s="76"/>
      <c r="K43" s="76"/>
      <c r="L43" s="76"/>
      <c r="M43" s="76"/>
      <c r="N43" s="76"/>
      <c r="O43" s="76"/>
      <c r="P43" s="76"/>
      <c r="Q43" s="116">
        <v>230</v>
      </c>
    </row>
    <row r="44" spans="1:17" ht="22.5" x14ac:dyDescent="0.45">
      <c r="A44" s="24">
        <v>38</v>
      </c>
      <c r="B44" s="15" t="s">
        <v>80</v>
      </c>
      <c r="C44" s="79">
        <v>19</v>
      </c>
      <c r="D44" s="79">
        <v>21</v>
      </c>
      <c r="E44" s="79">
        <v>32</v>
      </c>
      <c r="F44" s="79">
        <v>20</v>
      </c>
      <c r="G44" s="79">
        <v>33</v>
      </c>
      <c r="H44" s="79">
        <v>31</v>
      </c>
      <c r="I44" s="79">
        <f>SUM(C44:H44)</f>
        <v>156</v>
      </c>
      <c r="J44" s="79" t="s">
        <v>117</v>
      </c>
      <c r="K44" s="79" t="s">
        <v>117</v>
      </c>
      <c r="L44" s="79" t="s">
        <v>117</v>
      </c>
      <c r="M44" s="79" t="s">
        <v>117</v>
      </c>
      <c r="N44" s="79" t="s">
        <v>117</v>
      </c>
      <c r="O44" s="79" t="s">
        <v>117</v>
      </c>
      <c r="P44" s="79"/>
      <c r="Q44" s="121">
        <v>156</v>
      </c>
    </row>
    <row r="45" spans="1:17" ht="22.5" x14ac:dyDescent="0.45">
      <c r="A45" s="24">
        <v>39</v>
      </c>
      <c r="B45" s="15" t="s">
        <v>81</v>
      </c>
      <c r="C45" s="31">
        <v>40</v>
      </c>
      <c r="D45" s="31">
        <v>29</v>
      </c>
      <c r="E45" s="31">
        <v>25</v>
      </c>
      <c r="F45" s="31">
        <v>18</v>
      </c>
      <c r="G45" s="31">
        <v>20</v>
      </c>
      <c r="H45" s="31">
        <v>22</v>
      </c>
      <c r="I45" s="85">
        <f>SUM(C45:H45)</f>
        <v>154</v>
      </c>
      <c r="J45" s="31"/>
      <c r="K45" s="31"/>
      <c r="L45" s="31"/>
      <c r="M45" s="31"/>
      <c r="N45" s="31"/>
      <c r="O45" s="31"/>
      <c r="P45" s="85"/>
      <c r="Q45" s="119">
        <v>154</v>
      </c>
    </row>
    <row r="46" spans="1:17" ht="22.5" x14ac:dyDescent="0.45">
      <c r="A46" s="24">
        <v>40</v>
      </c>
      <c r="B46" s="15" t="s">
        <v>82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116"/>
    </row>
    <row r="47" spans="1:17" ht="22.5" x14ac:dyDescent="0.45">
      <c r="A47" s="24">
        <v>41</v>
      </c>
      <c r="B47" s="15" t="s">
        <v>83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116"/>
    </row>
    <row r="48" spans="1:17" ht="22.5" x14ac:dyDescent="0.45">
      <c r="A48" s="24">
        <v>42</v>
      </c>
      <c r="B48" s="15" t="s">
        <v>84</v>
      </c>
      <c r="C48" s="83">
        <v>9</v>
      </c>
      <c r="D48" s="83">
        <v>12</v>
      </c>
      <c r="E48" s="83">
        <v>5</v>
      </c>
      <c r="F48" s="83">
        <v>5</v>
      </c>
      <c r="G48" s="83">
        <v>10</v>
      </c>
      <c r="H48" s="83">
        <v>2</v>
      </c>
      <c r="I48" s="84">
        <f>SUM(C48:H48)</f>
        <v>43</v>
      </c>
      <c r="J48" s="83"/>
      <c r="K48" s="83"/>
      <c r="L48" s="83"/>
      <c r="M48" s="83"/>
      <c r="N48" s="83"/>
      <c r="O48" s="83"/>
      <c r="P48" s="84"/>
      <c r="Q48" s="118">
        <v>43</v>
      </c>
    </row>
    <row r="49" spans="1:17" ht="22.5" x14ac:dyDescent="0.45">
      <c r="A49" s="24">
        <v>43</v>
      </c>
      <c r="B49" s="15" t="s">
        <v>85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116"/>
    </row>
    <row r="50" spans="1:17" ht="22.5" x14ac:dyDescent="0.45">
      <c r="A50" s="24">
        <v>44</v>
      </c>
      <c r="B50" s="15" t="s">
        <v>86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116"/>
    </row>
    <row r="51" spans="1:17" ht="22.5" x14ac:dyDescent="0.45">
      <c r="A51" s="24">
        <v>45</v>
      </c>
      <c r="B51" s="15" t="s">
        <v>87</v>
      </c>
      <c r="C51" s="31">
        <v>16</v>
      </c>
      <c r="D51" s="31">
        <v>6</v>
      </c>
      <c r="E51" s="31">
        <v>8</v>
      </c>
      <c r="F51" s="31">
        <v>11</v>
      </c>
      <c r="G51" s="31">
        <v>12</v>
      </c>
      <c r="H51" s="31">
        <v>12</v>
      </c>
      <c r="I51" s="85">
        <f t="shared" ref="I51:I56" si="1">SUM(C51:H51)</f>
        <v>65</v>
      </c>
      <c r="J51" s="31"/>
      <c r="K51" s="31"/>
      <c r="L51" s="31"/>
      <c r="M51" s="31"/>
      <c r="N51" s="31"/>
      <c r="O51" s="31"/>
      <c r="P51" s="85"/>
      <c r="Q51" s="119">
        <v>65</v>
      </c>
    </row>
    <row r="52" spans="1:17" ht="22.5" x14ac:dyDescent="0.45">
      <c r="A52" s="24">
        <v>46</v>
      </c>
      <c r="B52" s="15" t="s">
        <v>88</v>
      </c>
      <c r="C52" s="76">
        <v>13</v>
      </c>
      <c r="D52" s="76">
        <v>10</v>
      </c>
      <c r="E52" s="76">
        <v>10</v>
      </c>
      <c r="F52" s="76">
        <v>18</v>
      </c>
      <c r="G52" s="76">
        <v>18</v>
      </c>
      <c r="H52" s="76">
        <v>13</v>
      </c>
      <c r="I52" s="76">
        <f t="shared" si="1"/>
        <v>82</v>
      </c>
      <c r="J52" s="76"/>
      <c r="K52" s="76"/>
      <c r="L52" s="76"/>
      <c r="M52" s="76"/>
      <c r="N52" s="76"/>
      <c r="O52" s="76"/>
      <c r="P52" s="76"/>
      <c r="Q52" s="116">
        <v>82</v>
      </c>
    </row>
    <row r="53" spans="1:17" ht="22.5" x14ac:dyDescent="0.45">
      <c r="A53" s="24">
        <v>47</v>
      </c>
      <c r="B53" s="15" t="s">
        <v>89</v>
      </c>
      <c r="C53" s="76">
        <v>18</v>
      </c>
      <c r="D53" s="76">
        <v>20</v>
      </c>
      <c r="E53" s="76">
        <v>9</v>
      </c>
      <c r="F53" s="76">
        <v>14</v>
      </c>
      <c r="G53" s="76">
        <v>20</v>
      </c>
      <c r="H53" s="76">
        <v>14</v>
      </c>
      <c r="I53" s="76">
        <f t="shared" si="1"/>
        <v>95</v>
      </c>
      <c r="J53" s="76" t="s">
        <v>117</v>
      </c>
      <c r="K53" s="76" t="s">
        <v>117</v>
      </c>
      <c r="L53" s="76" t="s">
        <v>117</v>
      </c>
      <c r="M53" s="76" t="s">
        <v>117</v>
      </c>
      <c r="N53" s="76" t="s">
        <v>117</v>
      </c>
      <c r="O53" s="76" t="s">
        <v>117</v>
      </c>
      <c r="P53" s="76"/>
      <c r="Q53" s="123">
        <v>95</v>
      </c>
    </row>
    <row r="54" spans="1:17" ht="22.5" x14ac:dyDescent="0.45">
      <c r="A54" s="24">
        <v>48</v>
      </c>
      <c r="B54" s="15" t="s">
        <v>90</v>
      </c>
      <c r="C54" s="31">
        <v>19</v>
      </c>
      <c r="D54" s="31">
        <v>17</v>
      </c>
      <c r="E54" s="31">
        <v>20</v>
      </c>
      <c r="F54" s="31">
        <v>19</v>
      </c>
      <c r="G54" s="31">
        <v>17</v>
      </c>
      <c r="H54" s="31">
        <v>20</v>
      </c>
      <c r="I54" s="85">
        <f t="shared" si="1"/>
        <v>112</v>
      </c>
      <c r="J54" s="31"/>
      <c r="K54" s="31"/>
      <c r="L54" s="31"/>
      <c r="M54" s="31"/>
      <c r="N54" s="31"/>
      <c r="O54" s="31"/>
      <c r="P54" s="85"/>
      <c r="Q54" s="119">
        <v>112</v>
      </c>
    </row>
    <row r="55" spans="1:17" ht="22.5" x14ac:dyDescent="0.45">
      <c r="A55" s="24">
        <v>49</v>
      </c>
      <c r="B55" s="15" t="s">
        <v>91</v>
      </c>
      <c r="C55" s="76">
        <v>59</v>
      </c>
      <c r="D55" s="76">
        <v>39</v>
      </c>
      <c r="E55" s="76">
        <v>40</v>
      </c>
      <c r="F55" s="76">
        <v>41</v>
      </c>
      <c r="G55" s="76">
        <v>41</v>
      </c>
      <c r="H55" s="76">
        <v>51</v>
      </c>
      <c r="I55" s="76">
        <f t="shared" si="1"/>
        <v>271</v>
      </c>
      <c r="J55" s="76"/>
      <c r="K55" s="76"/>
      <c r="L55" s="76"/>
      <c r="M55" s="76"/>
      <c r="N55" s="76"/>
      <c r="O55" s="76"/>
      <c r="P55" s="76"/>
      <c r="Q55" s="116">
        <v>271</v>
      </c>
    </row>
    <row r="56" spans="1:17" ht="22.5" x14ac:dyDescent="0.45">
      <c r="A56" s="24">
        <v>50</v>
      </c>
      <c r="B56" s="15" t="s">
        <v>92</v>
      </c>
      <c r="C56" s="76">
        <v>46</v>
      </c>
      <c r="D56" s="76">
        <v>40</v>
      </c>
      <c r="E56" s="76">
        <v>25</v>
      </c>
      <c r="F56" s="76">
        <v>33</v>
      </c>
      <c r="G56" s="76">
        <v>32</v>
      </c>
      <c r="H56" s="76">
        <v>38</v>
      </c>
      <c r="I56" s="76">
        <f t="shared" si="1"/>
        <v>214</v>
      </c>
      <c r="J56" s="81" t="s">
        <v>117</v>
      </c>
      <c r="K56" s="81" t="s">
        <v>117</v>
      </c>
      <c r="L56" s="81" t="s">
        <v>117</v>
      </c>
      <c r="M56" s="81" t="s">
        <v>117</v>
      </c>
      <c r="N56" s="81" t="s">
        <v>117</v>
      </c>
      <c r="O56" s="81" t="s">
        <v>117</v>
      </c>
      <c r="P56" s="81"/>
      <c r="Q56" s="123">
        <v>214</v>
      </c>
    </row>
    <row r="57" spans="1:17" ht="22.5" x14ac:dyDescent="0.45">
      <c r="A57" s="24">
        <v>51</v>
      </c>
      <c r="B57" s="15" t="s">
        <v>93</v>
      </c>
      <c r="C57" s="83"/>
      <c r="D57" s="83"/>
      <c r="E57" s="83"/>
      <c r="F57" s="83"/>
      <c r="G57" s="83"/>
      <c r="H57" s="83"/>
      <c r="I57" s="84"/>
      <c r="J57" s="83"/>
      <c r="K57" s="83"/>
      <c r="L57" s="83"/>
      <c r="M57" s="83"/>
      <c r="N57" s="83"/>
      <c r="O57" s="83"/>
      <c r="P57" s="84"/>
      <c r="Q57" s="118"/>
    </row>
    <row r="58" spans="1:17" ht="22.5" x14ac:dyDescent="0.45">
      <c r="A58" s="24">
        <v>52</v>
      </c>
      <c r="B58" s="15" t="s">
        <v>94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116"/>
    </row>
    <row r="59" spans="1:17" ht="22.5" x14ac:dyDescent="0.45">
      <c r="A59" s="24">
        <v>53</v>
      </c>
      <c r="B59" s="15" t="s">
        <v>95</v>
      </c>
      <c r="C59" s="82">
        <v>7</v>
      </c>
      <c r="D59" s="82">
        <v>7</v>
      </c>
      <c r="E59" s="82">
        <v>14</v>
      </c>
      <c r="F59" s="82">
        <v>10</v>
      </c>
      <c r="G59" s="82">
        <v>17</v>
      </c>
      <c r="H59" s="82">
        <v>13</v>
      </c>
      <c r="I59" s="82">
        <f>SUM(C59:H59)</f>
        <v>68</v>
      </c>
      <c r="J59" s="76" t="s">
        <v>119</v>
      </c>
      <c r="K59" s="76" t="s">
        <v>118</v>
      </c>
      <c r="L59" s="76" t="s">
        <v>119</v>
      </c>
      <c r="M59" s="76" t="s">
        <v>119</v>
      </c>
      <c r="N59" s="76" t="s">
        <v>123</v>
      </c>
      <c r="O59" s="76" t="s">
        <v>123</v>
      </c>
      <c r="P59" s="76"/>
      <c r="Q59" s="124">
        <v>68</v>
      </c>
    </row>
    <row r="60" spans="1:17" ht="22.5" x14ac:dyDescent="0.45">
      <c r="A60" s="24">
        <v>54</v>
      </c>
      <c r="B60" s="15" t="s">
        <v>96</v>
      </c>
      <c r="C60" s="83"/>
      <c r="D60" s="83"/>
      <c r="E60" s="83"/>
      <c r="F60" s="83"/>
      <c r="G60" s="83"/>
      <c r="H60" s="83"/>
      <c r="I60" s="84"/>
      <c r="J60" s="83"/>
      <c r="K60" s="83"/>
      <c r="L60" s="83"/>
      <c r="M60" s="83"/>
      <c r="N60" s="83"/>
      <c r="O60" s="83"/>
      <c r="P60" s="84"/>
      <c r="Q60" s="118"/>
    </row>
    <row r="61" spans="1:17" ht="22.5" x14ac:dyDescent="0.45">
      <c r="A61" s="24">
        <v>55</v>
      </c>
      <c r="B61" s="12" t="s">
        <v>97</v>
      </c>
      <c r="C61" s="83"/>
      <c r="D61" s="83"/>
      <c r="E61" s="83"/>
      <c r="F61" s="83"/>
      <c r="G61" s="83"/>
      <c r="H61" s="83"/>
      <c r="I61" s="84"/>
      <c r="J61" s="83"/>
      <c r="K61" s="83"/>
      <c r="L61" s="83"/>
      <c r="M61" s="83"/>
      <c r="N61" s="83"/>
      <c r="O61" s="83"/>
      <c r="P61" s="84"/>
      <c r="Q61" s="118"/>
    </row>
    <row r="62" spans="1:17" ht="21.75" customHeight="1" x14ac:dyDescent="0.45">
      <c r="A62" s="203" t="s">
        <v>13</v>
      </c>
      <c r="B62" s="203"/>
      <c r="C62" s="25">
        <f t="shared" ref="C62:H62" si="2">SUM(C7:C61)</f>
        <v>942</v>
      </c>
      <c r="D62" s="25">
        <f t="shared" si="2"/>
        <v>796</v>
      </c>
      <c r="E62" s="25">
        <f t="shared" si="2"/>
        <v>889</v>
      </c>
      <c r="F62" s="25">
        <f t="shared" si="2"/>
        <v>776</v>
      </c>
      <c r="G62" s="25">
        <f t="shared" si="2"/>
        <v>834</v>
      </c>
      <c r="H62" s="25">
        <f t="shared" si="2"/>
        <v>833</v>
      </c>
      <c r="I62" s="25">
        <f>SUM(C62:H62)</f>
        <v>5070</v>
      </c>
      <c r="J62" s="25">
        <f t="shared" ref="J62:O62" si="3">SUM(J7:J61)</f>
        <v>253</v>
      </c>
      <c r="K62" s="25">
        <f t="shared" si="3"/>
        <v>328</v>
      </c>
      <c r="L62" s="25">
        <f t="shared" si="3"/>
        <v>223</v>
      </c>
      <c r="M62" s="25">
        <f t="shared" si="3"/>
        <v>288</v>
      </c>
      <c r="N62" s="25">
        <f t="shared" si="3"/>
        <v>183</v>
      </c>
      <c r="O62" s="25">
        <f t="shared" si="3"/>
        <v>311</v>
      </c>
      <c r="P62" s="25">
        <f>SUM(J62:O62)</f>
        <v>1586</v>
      </c>
      <c r="Q62" s="33">
        <v>6656</v>
      </c>
    </row>
    <row r="63" spans="1:17" ht="22.5" x14ac:dyDescent="0.45">
      <c r="B63" s="7" t="s">
        <v>116</v>
      </c>
      <c r="C63" s="4"/>
      <c r="D63" s="4"/>
      <c r="E63" s="4"/>
      <c r="F63" s="4"/>
    </row>
  </sheetData>
  <mergeCells count="13">
    <mergeCell ref="A62:B62"/>
    <mergeCell ref="C5:D5"/>
    <mergeCell ref="C4:I4"/>
    <mergeCell ref="E5:F5"/>
    <mergeCell ref="B3:B6"/>
    <mergeCell ref="C3:P3"/>
    <mergeCell ref="A3:A6"/>
    <mergeCell ref="Q3:Q6"/>
    <mergeCell ref="G5:H5"/>
    <mergeCell ref="J4:P4"/>
    <mergeCell ref="J5:K5"/>
    <mergeCell ref="L5:M5"/>
    <mergeCell ref="N5:O5"/>
  </mergeCells>
  <phoneticPr fontId="2" type="noConversion"/>
  <printOptions horizontalCentered="1"/>
  <pageMargins left="0.74803149606299213" right="0.55118110236220474" top="0.98425196850393704" bottom="0.78740157480314965" header="0.51181102362204722" footer="0.51181102362204722"/>
  <pageSetup paperSize="9" scale="94" firstPageNumber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1_โรงเรียน</vt:lpstr>
      <vt:lpstr>2_บุคลากรตามตำแหน่ง</vt:lpstr>
      <vt:lpstr>3_ห้องก่อน-ประถม</vt:lpstr>
      <vt:lpstr>4_ ห้องมัธยม</vt:lpstr>
      <vt:lpstr>5_นร.อนุบาล-ประถม</vt:lpstr>
      <vt:lpstr>6_นร.มัธยม</vt:lpstr>
      <vt:lpstr>'1_โรงเรียน'!Print_Titles</vt:lpstr>
      <vt:lpstr>'2_บุคลากรตามตำแหน่ง'!Print_Titles</vt:lpstr>
      <vt:lpstr>'3_ห้องก่อน-ประถม'!Print_Titles</vt:lpstr>
      <vt:lpstr>'4_ ห้องมัธยม'!Print_Titles</vt:lpstr>
      <vt:lpstr>'5_นร.อนุบาล-ประถม'!Print_Titles</vt:lpstr>
      <vt:lpstr>'6_นร.มัธยม'!Print_Titles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pisanuloke</dc:creator>
  <cp:lastModifiedBy>Windows User</cp:lastModifiedBy>
  <cp:lastPrinted>2019-08-06T12:26:24Z</cp:lastPrinted>
  <dcterms:created xsi:type="dcterms:W3CDTF">2001-01-02T00:54:19Z</dcterms:created>
  <dcterms:modified xsi:type="dcterms:W3CDTF">2019-09-18T03:39:27Z</dcterms:modified>
</cp:coreProperties>
</file>