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งานปฏิบัติ\ศธจ\เม.ย. 62\ระบบสารสนเทศภูมิศาสตร์ 62 GIS\ข้อมูลที่จะใส่เพิ่มหน้าเว็บ\Excel PDF\นำขึ้นได้\5อาชีวศึกษา\"/>
    </mc:Choice>
  </mc:AlternateContent>
  <xr:revisionPtr revIDLastSave="0" documentId="13_ncr:1_{A8416B36-3E07-41FC-B100-1D0E11C0C85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ข้อมูล" sheetId="3" r:id="rId1"/>
    <sheet name="นักเรียน" sheetId="1" r:id="rId2"/>
    <sheet name="ครู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3" l="1"/>
  <c r="P15" i="3" s="1"/>
  <c r="L15" i="3"/>
  <c r="I15" i="3"/>
  <c r="O14" i="3"/>
  <c r="P14" i="3" s="1"/>
  <c r="L14" i="3"/>
  <c r="I14" i="3"/>
  <c r="P13" i="3"/>
  <c r="O13" i="3"/>
  <c r="L13" i="3"/>
  <c r="I13" i="3"/>
  <c r="P12" i="3"/>
  <c r="O12" i="3"/>
  <c r="L12" i="3"/>
  <c r="I12" i="3"/>
  <c r="P11" i="3"/>
  <c r="O11" i="3"/>
  <c r="L11" i="3"/>
  <c r="I11" i="3"/>
  <c r="P10" i="3"/>
  <c r="O10" i="3"/>
  <c r="L10" i="3"/>
  <c r="I10" i="3"/>
  <c r="P9" i="3"/>
  <c r="O9" i="3"/>
  <c r="L9" i="3"/>
  <c r="I9" i="3"/>
  <c r="P8" i="3"/>
  <c r="O8" i="3"/>
  <c r="L8" i="3"/>
  <c r="I8" i="3"/>
  <c r="P7" i="3"/>
  <c r="O7" i="3"/>
  <c r="L7" i="3"/>
  <c r="I7" i="3"/>
  <c r="P6" i="3"/>
  <c r="O6" i="3"/>
  <c r="L6" i="3"/>
  <c r="I6" i="3"/>
  <c r="P5" i="3"/>
  <c r="O5" i="3"/>
  <c r="L5" i="3"/>
  <c r="I5" i="3"/>
  <c r="P4" i="3"/>
  <c r="O4" i="3"/>
  <c r="L4" i="3"/>
  <c r="I4" i="3"/>
  <c r="P3" i="3"/>
  <c r="O3" i="3"/>
  <c r="L3" i="3"/>
  <c r="I3" i="3"/>
  <c r="C20" i="2" l="1"/>
  <c r="T8" i="2"/>
  <c r="T9" i="2"/>
  <c r="T12" i="2"/>
  <c r="T13" i="2"/>
  <c r="T14" i="2"/>
  <c r="Q8" i="2"/>
  <c r="Q9" i="2"/>
  <c r="Q12" i="2"/>
  <c r="Q13" i="2"/>
  <c r="Q14" i="2"/>
  <c r="N8" i="2"/>
  <c r="N9" i="2"/>
  <c r="N12" i="2"/>
  <c r="N13" i="2"/>
  <c r="N14" i="2"/>
  <c r="K8" i="2"/>
  <c r="K9" i="2"/>
  <c r="K12" i="2"/>
  <c r="K13" i="2"/>
  <c r="K14" i="2"/>
  <c r="H8" i="2"/>
  <c r="H9" i="2"/>
  <c r="W10" i="2"/>
  <c r="H12" i="2"/>
  <c r="H13" i="2"/>
  <c r="H14" i="2"/>
  <c r="W16" i="2"/>
  <c r="W18" i="2"/>
  <c r="E8" i="2"/>
  <c r="E9" i="2"/>
  <c r="E12" i="2"/>
  <c r="E13" i="2"/>
  <c r="E14" i="2"/>
  <c r="D20" i="2"/>
  <c r="F20" i="2"/>
  <c r="G20" i="2"/>
  <c r="I20" i="2"/>
  <c r="J20" i="2"/>
  <c r="L20" i="2"/>
  <c r="M20" i="2"/>
  <c r="O20" i="2"/>
  <c r="P20" i="2"/>
  <c r="R20" i="2"/>
  <c r="S20" i="2"/>
  <c r="U20" i="2"/>
  <c r="V20" i="2"/>
  <c r="W11" i="2"/>
  <c r="W17" i="2"/>
  <c r="W19" i="2"/>
  <c r="W7" i="2"/>
  <c r="E8" i="1"/>
  <c r="D8" i="1"/>
  <c r="C8" i="1"/>
  <c r="T20" i="2" l="1"/>
  <c r="Q20" i="2"/>
  <c r="W9" i="2"/>
  <c r="N20" i="2"/>
  <c r="E20" i="2"/>
  <c r="W8" i="2"/>
  <c r="W15" i="2"/>
  <c r="W13" i="2"/>
  <c r="W12" i="2"/>
  <c r="K20" i="2"/>
  <c r="W14" i="2"/>
  <c r="H20" i="2"/>
  <c r="W20" i="2" l="1"/>
  <c r="C19" i="1"/>
  <c r="D19" i="1"/>
  <c r="E19" i="1"/>
  <c r="F19" i="1"/>
  <c r="G1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5" i="1"/>
  <c r="H19" i="1" l="1"/>
</calcChain>
</file>

<file path=xl/sharedStrings.xml><?xml version="1.0" encoding="utf-8"?>
<sst xmlns="http://schemas.openxmlformats.org/spreadsheetml/2006/main" count="116" uniqueCount="69">
  <si>
    <t>ที่</t>
  </si>
  <si>
    <t>สังกัด</t>
  </si>
  <si>
    <t>รวม</t>
  </si>
  <si>
    <t>ปวช.</t>
  </si>
  <si>
    <t>ปวส.</t>
  </si>
  <si>
    <t>ปริญญาตรี</t>
  </si>
  <si>
    <t>อื่นๆ</t>
  </si>
  <si>
    <t>เตรียมความพร้อม</t>
  </si>
  <si>
    <t>ระยะสั้น</t>
  </si>
  <si>
    <t>สำนักงานคณะกรรมการอาชีวศึกษา</t>
  </si>
  <si>
    <t>ข้อมูลจำนวนนักเรียน นักศึกษาในจังหวัดเพชรบูรณ์  ปีการศึกษา 2562 จำแนกตามหน่วยงานและสังกัด</t>
  </si>
  <si>
    <t>ตำแหน่ง</t>
  </si>
  <si>
    <t>พนักงานจ้างทั่วไป</t>
  </si>
  <si>
    <t>พนัก</t>
  </si>
  <si>
    <t>งานภารกิจ</t>
  </si>
  <si>
    <t>รวมทั้งหมด</t>
  </si>
  <si>
    <t>ผู้บริหารสถานศึกษา</t>
  </si>
  <si>
    <t>รองผู้บริหารสถานศึกษา</t>
  </si>
  <si>
    <t>ครูและบุคลากรทาง การศึกษา</t>
  </si>
  <si>
    <t>พนักงานราชการ</t>
  </si>
  <si>
    <t>ครูอัตราจ้างใช้งบฯ</t>
  </si>
  <si>
    <t>ครูต่างประเทศ</t>
  </si>
  <si>
    <t>ช.</t>
  </si>
  <si>
    <t>ญ.</t>
  </si>
  <si>
    <t xml:space="preserve"> ข้อมูลครูและบุคลากรทางการศึกษาจังหวัดเพชรบูรณ์ ปีการศึกษา 2562 จำแนกตามหน่วยงานและสังกัด</t>
  </si>
  <si>
    <t>วก.วิเชียร</t>
  </si>
  <si>
    <t>วช.พช</t>
  </si>
  <si>
    <t>เทคนิค</t>
  </si>
  <si>
    <t>เกษตร</t>
  </si>
  <si>
    <t>ชนแดน</t>
  </si>
  <si>
    <t>ไฮเทค</t>
  </si>
  <si>
    <t>ศรีเทพ</t>
  </si>
  <si>
    <t>อาชีวศึกษา</t>
  </si>
  <si>
    <t>สารสนเทศ</t>
  </si>
  <si>
    <t>ป่าสักธารา</t>
  </si>
  <si>
    <t>บริหาร</t>
  </si>
  <si>
    <t>เซนนีโอ</t>
  </si>
  <si>
    <t>วท.วิเชียร</t>
  </si>
  <si>
    <t>สรุปสถิติจำนวนนักเรียนนักศึกษา ประจำปีการศึกษา 2562</t>
  </si>
  <si>
    <t>ลำดับ</t>
  </si>
  <si>
    <t>ภาค</t>
  </si>
  <si>
    <t>จังหวัด</t>
  </si>
  <si>
    <t>ชื่อสถานศึกษา</t>
  </si>
  <si>
    <t>ปวช.1</t>
  </si>
  <si>
    <t>ปวช.2</t>
  </si>
  <si>
    <t>ปวช.3</t>
  </si>
  <si>
    <t>รวม ปวช.</t>
  </si>
  <si>
    <t>ปวส.1</t>
  </si>
  <si>
    <t>ปวส.2</t>
  </si>
  <si>
    <t>รวม ปวส.</t>
  </si>
  <si>
    <t>ทล.บ.1</t>
  </si>
  <si>
    <t>ทล.บ.2</t>
  </si>
  <si>
    <t>รวม ทล.บ.</t>
  </si>
  <si>
    <t>เพชรบูรณ์</t>
  </si>
  <si>
    <t>วิทยาลัยเทคโนโลยี ไฮเทค เพชรบูรณ์</t>
  </si>
  <si>
    <t>เอกชน</t>
  </si>
  <si>
    <t>วิทยาลัยเทคโนโลยีเซนต์นีโอ</t>
  </si>
  <si>
    <t>วิทยาลัยเทคโนโลยีบริหารธุรกิจเพชรบูรณ์</t>
  </si>
  <si>
    <t>วิทยาลัยเทคโนโลยีป่าสักธารา</t>
  </si>
  <si>
    <t>วิทยาลัยเทคโนโลยีวิเชียรบุรี</t>
  </si>
  <si>
    <t>วิทยาลัยเทคโนโลยีศรีเทพพณิชยการ</t>
  </si>
  <si>
    <t>วิทยาลัยเทคโนโลยีสารสนเทศเพชรบูรณ์</t>
  </si>
  <si>
    <t>วิทยาลัยอาชีวศึกษาเพชรบูรณ์</t>
  </si>
  <si>
    <t>วิทยาลัยการอาชีพชนแดน</t>
  </si>
  <si>
    <t>รัฐบาล</t>
  </si>
  <si>
    <t>วิทยาลัยการอาชีพวิเชียรบุรี</t>
  </si>
  <si>
    <t>วิทยาลัยเกษตรและเทคโนโลยีเพชรบูรณ์</t>
  </si>
  <si>
    <t>วิทยาลัยเทคนิคเพชรบูรณ์</t>
  </si>
  <si>
    <t>วิทยาลัยสารพัดช่างเพชรบูรณ์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</si>
</sst>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6"/>
      <color rgb="FF000000"/>
      <name val="TH SarabunPSK"/>
      <family val="2"/>
    </font>
    <font>
      <sz val="8"/>
      <color theme="1"/>
      <name val="TH SarabunPSK"/>
      <family val="2"/>
    </font>
    <font>
      <sz val="10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b/>
      <sz val="15"/>
      <color rgb="FF000000"/>
      <name val="TH SarabunPSK"/>
      <family val="2"/>
    </font>
    <font>
      <b/>
      <sz val="11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Fill="1" applyAlignment="1">
      <alignment vertical="center"/>
    </xf>
    <xf numFmtId="0" fontId="0" fillId="0" borderId="0" xfId="0" applyFill="1"/>
    <xf numFmtId="0" fontId="4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7" fillId="0" borderId="16" xfId="0" applyFont="1" applyBorder="1"/>
    <xf numFmtId="0" fontId="16" fillId="0" borderId="0" xfId="0" applyFont="1"/>
    <xf numFmtId="0" fontId="17" fillId="2" borderId="31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187" fontId="17" fillId="2" borderId="32" xfId="1" applyNumberFormat="1" applyFont="1" applyFill="1" applyBorder="1" applyAlignment="1">
      <alignment horizontal="center"/>
    </xf>
    <xf numFmtId="187" fontId="17" fillId="2" borderId="33" xfId="1" applyNumberFormat="1" applyFont="1" applyFill="1" applyBorder="1" applyAlignment="1">
      <alignment horizontal="center"/>
    </xf>
    <xf numFmtId="187" fontId="17" fillId="2" borderId="17" xfId="1" applyNumberFormat="1" applyFont="1" applyFill="1" applyBorder="1" applyAlignment="1">
      <alignment horizontal="center"/>
    </xf>
    <xf numFmtId="187" fontId="17" fillId="2" borderId="34" xfId="1" applyNumberFormat="1" applyFont="1" applyFill="1" applyBorder="1" applyAlignment="1">
      <alignment horizontal="center"/>
    </xf>
    <xf numFmtId="187" fontId="18" fillId="0" borderId="0" xfId="1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/>
    <xf numFmtId="0" fontId="17" fillId="3" borderId="16" xfId="0" applyFont="1" applyFill="1" applyBorder="1"/>
    <xf numFmtId="187" fontId="18" fillId="0" borderId="16" xfId="1" applyNumberFormat="1" applyFont="1" applyBorder="1"/>
    <xf numFmtId="187" fontId="17" fillId="0" borderId="16" xfId="1" applyNumberFormat="1" applyFont="1" applyBorder="1"/>
    <xf numFmtId="187" fontId="18" fillId="0" borderId="29" xfId="1" applyNumberFormat="1" applyFont="1" applyBorder="1"/>
    <xf numFmtId="187" fontId="18" fillId="4" borderId="35" xfId="1" applyNumberFormat="1" applyFont="1" applyFill="1" applyBorder="1"/>
    <xf numFmtId="187" fontId="17" fillId="0" borderId="28" xfId="1" applyNumberFormat="1" applyFont="1" applyBorder="1"/>
    <xf numFmtId="187" fontId="18" fillId="3" borderId="35" xfId="1" applyNumberFormat="1" applyFont="1" applyFill="1" applyBorder="1"/>
    <xf numFmtId="0" fontId="18" fillId="0" borderId="0" xfId="0" applyFont="1"/>
    <xf numFmtId="0" fontId="17" fillId="4" borderId="16" xfId="0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45FAA-ACF7-4AEB-A931-B8A13DF6C2C7}">
  <dimension ref="A1:Q15"/>
  <sheetViews>
    <sheetView tabSelected="1" workbookViewId="0">
      <selection activeCell="C25" sqref="C25"/>
    </sheetView>
  </sheetViews>
  <sheetFormatPr defaultRowHeight="14.25" x14ac:dyDescent="0.2"/>
  <cols>
    <col min="3" max="3" width="22.375" customWidth="1"/>
    <col min="4" max="4" width="33.625" customWidth="1"/>
    <col min="5" max="5" width="23.625" customWidth="1"/>
    <col min="6" max="6" width="17.375" customWidth="1"/>
    <col min="8" max="8" width="16.625" customWidth="1"/>
    <col min="9" max="9" width="22.125" customWidth="1"/>
    <col min="10" max="10" width="16.125" customWidth="1"/>
    <col min="11" max="11" width="13.25" customWidth="1"/>
    <col min="12" max="12" width="15.25" customWidth="1"/>
    <col min="16" max="16" width="24.75" customWidth="1"/>
  </cols>
  <sheetData>
    <row r="1" spans="1:17" ht="24.75" thickBot="1" x14ac:dyDescent="0.6">
      <c r="A1" s="57" t="s">
        <v>38</v>
      </c>
      <c r="B1" s="58"/>
      <c r="C1" s="58"/>
      <c r="D1" s="58"/>
    </row>
    <row r="2" spans="1:17" s="66" customFormat="1" ht="24.75" thickBot="1" x14ac:dyDescent="0.6">
      <c r="A2" s="59" t="s">
        <v>39</v>
      </c>
      <c r="B2" s="60" t="s">
        <v>40</v>
      </c>
      <c r="C2" s="60" t="s">
        <v>41</v>
      </c>
      <c r="D2" s="60" t="s">
        <v>42</v>
      </c>
      <c r="E2" s="60" t="s">
        <v>1</v>
      </c>
      <c r="F2" s="61" t="s">
        <v>43</v>
      </c>
      <c r="G2" s="61" t="s">
        <v>44</v>
      </c>
      <c r="H2" s="62" t="s">
        <v>45</v>
      </c>
      <c r="I2" s="63" t="s">
        <v>46</v>
      </c>
      <c r="J2" s="64" t="s">
        <v>47</v>
      </c>
      <c r="K2" s="62" t="s">
        <v>48</v>
      </c>
      <c r="L2" s="63" t="s">
        <v>49</v>
      </c>
      <c r="M2" s="64" t="s">
        <v>50</v>
      </c>
      <c r="N2" s="62" t="s">
        <v>51</v>
      </c>
      <c r="O2" s="63" t="s">
        <v>52</v>
      </c>
      <c r="P2" s="63" t="s">
        <v>15</v>
      </c>
      <c r="Q2" s="65"/>
    </row>
    <row r="3" spans="1:17" s="76" customFormat="1" ht="24" x14ac:dyDescent="0.55000000000000004">
      <c r="A3" s="67"/>
      <c r="B3" s="57"/>
      <c r="C3" s="57" t="s">
        <v>53</v>
      </c>
      <c r="D3" s="68" t="s">
        <v>54</v>
      </c>
      <c r="E3" s="69" t="s">
        <v>55</v>
      </c>
      <c r="F3" s="70">
        <v>86</v>
      </c>
      <c r="G3" s="71">
        <v>53</v>
      </c>
      <c r="H3" s="72">
        <v>32</v>
      </c>
      <c r="I3" s="73">
        <f t="shared" ref="I3:I15" si="0">SUM(F3:H3)</f>
        <v>171</v>
      </c>
      <c r="J3" s="74">
        <v>45</v>
      </c>
      <c r="K3" s="72">
        <v>49</v>
      </c>
      <c r="L3" s="73">
        <f t="shared" ref="L3:L15" si="1">SUM(J3:K3)</f>
        <v>94</v>
      </c>
      <c r="M3" s="74">
        <v>0</v>
      </c>
      <c r="N3" s="72">
        <v>0</v>
      </c>
      <c r="O3" s="73">
        <f t="shared" ref="O3:O15" si="2">SUM(M3:N3)</f>
        <v>0</v>
      </c>
      <c r="P3" s="75">
        <f t="shared" ref="P3:P15" si="3">SUM(O3,L3,I3)</f>
        <v>265</v>
      </c>
    </row>
    <row r="4" spans="1:17" s="76" customFormat="1" ht="24" x14ac:dyDescent="0.55000000000000004">
      <c r="A4" s="67"/>
      <c r="B4" s="57"/>
      <c r="C4" s="57"/>
      <c r="D4" s="68" t="s">
        <v>56</v>
      </c>
      <c r="E4" s="69" t="s">
        <v>55</v>
      </c>
      <c r="F4" s="70">
        <v>135</v>
      </c>
      <c r="G4" s="71">
        <v>92</v>
      </c>
      <c r="H4" s="72">
        <v>84</v>
      </c>
      <c r="I4" s="73">
        <f t="shared" si="0"/>
        <v>311</v>
      </c>
      <c r="J4" s="74">
        <v>0</v>
      </c>
      <c r="K4" s="72">
        <v>0</v>
      </c>
      <c r="L4" s="73">
        <f t="shared" si="1"/>
        <v>0</v>
      </c>
      <c r="M4" s="74">
        <v>0</v>
      </c>
      <c r="N4" s="72">
        <v>0</v>
      </c>
      <c r="O4" s="73">
        <f t="shared" si="2"/>
        <v>0</v>
      </c>
      <c r="P4" s="75">
        <f t="shared" si="3"/>
        <v>311</v>
      </c>
    </row>
    <row r="5" spans="1:17" s="76" customFormat="1" ht="24" x14ac:dyDescent="0.55000000000000004">
      <c r="A5" s="67"/>
      <c r="B5" s="57"/>
      <c r="C5" s="57"/>
      <c r="D5" s="68" t="s">
        <v>57</v>
      </c>
      <c r="E5" s="69" t="s">
        <v>55</v>
      </c>
      <c r="F5" s="70">
        <v>145</v>
      </c>
      <c r="G5" s="71">
        <v>94</v>
      </c>
      <c r="H5" s="72">
        <v>69</v>
      </c>
      <c r="I5" s="73">
        <f t="shared" si="0"/>
        <v>308</v>
      </c>
      <c r="J5" s="74">
        <v>46</v>
      </c>
      <c r="K5" s="72">
        <v>52</v>
      </c>
      <c r="L5" s="73">
        <f t="shared" si="1"/>
        <v>98</v>
      </c>
      <c r="M5" s="74">
        <v>0</v>
      </c>
      <c r="N5" s="72">
        <v>0</v>
      </c>
      <c r="O5" s="73">
        <f t="shared" si="2"/>
        <v>0</v>
      </c>
      <c r="P5" s="75">
        <f t="shared" si="3"/>
        <v>406</v>
      </c>
    </row>
    <row r="6" spans="1:17" s="76" customFormat="1" ht="24" x14ac:dyDescent="0.55000000000000004">
      <c r="A6" s="67"/>
      <c r="B6" s="57"/>
      <c r="C6" s="57"/>
      <c r="D6" s="68" t="s">
        <v>58</v>
      </c>
      <c r="E6" s="69" t="s">
        <v>55</v>
      </c>
      <c r="F6" s="70">
        <v>61</v>
      </c>
      <c r="G6" s="71">
        <v>64</v>
      </c>
      <c r="H6" s="72">
        <v>83</v>
      </c>
      <c r="I6" s="73">
        <f t="shared" si="0"/>
        <v>208</v>
      </c>
      <c r="J6" s="74">
        <v>27</v>
      </c>
      <c r="K6" s="72">
        <v>41</v>
      </c>
      <c r="L6" s="73">
        <f t="shared" si="1"/>
        <v>68</v>
      </c>
      <c r="M6" s="74">
        <v>0</v>
      </c>
      <c r="N6" s="72">
        <v>0</v>
      </c>
      <c r="O6" s="73">
        <f t="shared" si="2"/>
        <v>0</v>
      </c>
      <c r="P6" s="75">
        <f t="shared" si="3"/>
        <v>276</v>
      </c>
    </row>
    <row r="7" spans="1:17" s="76" customFormat="1" ht="24" x14ac:dyDescent="0.55000000000000004">
      <c r="A7" s="67"/>
      <c r="B7" s="57"/>
      <c r="C7" s="57"/>
      <c r="D7" s="68" t="s">
        <v>59</v>
      </c>
      <c r="E7" s="69" t="s">
        <v>55</v>
      </c>
      <c r="F7" s="70">
        <v>62</v>
      </c>
      <c r="G7" s="71">
        <v>74</v>
      </c>
      <c r="H7" s="72">
        <v>75</v>
      </c>
      <c r="I7" s="73">
        <f t="shared" si="0"/>
        <v>211</v>
      </c>
      <c r="J7" s="74">
        <v>14</v>
      </c>
      <c r="K7" s="72">
        <v>15</v>
      </c>
      <c r="L7" s="73">
        <f t="shared" si="1"/>
        <v>29</v>
      </c>
      <c r="M7" s="74">
        <v>0</v>
      </c>
      <c r="N7" s="72">
        <v>0</v>
      </c>
      <c r="O7" s="73">
        <f t="shared" si="2"/>
        <v>0</v>
      </c>
      <c r="P7" s="75">
        <f t="shared" si="3"/>
        <v>240</v>
      </c>
    </row>
    <row r="8" spans="1:17" s="76" customFormat="1" ht="24" x14ac:dyDescent="0.55000000000000004">
      <c r="A8" s="67"/>
      <c r="B8" s="57"/>
      <c r="C8" s="57"/>
      <c r="D8" s="68" t="s">
        <v>60</v>
      </c>
      <c r="E8" s="69" t="s">
        <v>55</v>
      </c>
      <c r="F8" s="70">
        <v>58</v>
      </c>
      <c r="G8" s="71">
        <v>78</v>
      </c>
      <c r="H8" s="72">
        <v>80</v>
      </c>
      <c r="I8" s="73">
        <f t="shared" si="0"/>
        <v>216</v>
      </c>
      <c r="J8" s="74">
        <v>36</v>
      </c>
      <c r="K8" s="72">
        <v>25</v>
      </c>
      <c r="L8" s="73">
        <f t="shared" si="1"/>
        <v>61</v>
      </c>
      <c r="M8" s="74">
        <v>0</v>
      </c>
      <c r="N8" s="72">
        <v>0</v>
      </c>
      <c r="O8" s="73">
        <f t="shared" si="2"/>
        <v>0</v>
      </c>
      <c r="P8" s="75">
        <f t="shared" si="3"/>
        <v>277</v>
      </c>
    </row>
    <row r="9" spans="1:17" s="76" customFormat="1" ht="24" x14ac:dyDescent="0.55000000000000004">
      <c r="A9" s="67"/>
      <c r="B9" s="57"/>
      <c r="C9" s="57"/>
      <c r="D9" s="68" t="s">
        <v>61</v>
      </c>
      <c r="E9" s="69" t="s">
        <v>55</v>
      </c>
      <c r="F9" s="70">
        <v>406</v>
      </c>
      <c r="G9" s="71">
        <v>272</v>
      </c>
      <c r="H9" s="72">
        <v>333</v>
      </c>
      <c r="I9" s="73">
        <f t="shared" si="0"/>
        <v>1011</v>
      </c>
      <c r="J9" s="74">
        <v>150</v>
      </c>
      <c r="K9" s="72">
        <v>153</v>
      </c>
      <c r="L9" s="73">
        <f t="shared" si="1"/>
        <v>303</v>
      </c>
      <c r="M9" s="74">
        <v>0</v>
      </c>
      <c r="N9" s="72">
        <v>0</v>
      </c>
      <c r="O9" s="73">
        <f t="shared" si="2"/>
        <v>0</v>
      </c>
      <c r="P9" s="75">
        <f t="shared" si="3"/>
        <v>1314</v>
      </c>
    </row>
    <row r="10" spans="1:17" s="76" customFormat="1" ht="24" x14ac:dyDescent="0.55000000000000004">
      <c r="A10" s="67"/>
      <c r="B10" s="57"/>
      <c r="C10" s="57"/>
      <c r="D10" s="68" t="s">
        <v>62</v>
      </c>
      <c r="E10" s="69" t="s">
        <v>55</v>
      </c>
      <c r="F10" s="70">
        <v>46</v>
      </c>
      <c r="G10" s="71">
        <v>56</v>
      </c>
      <c r="H10" s="72">
        <v>43</v>
      </c>
      <c r="I10" s="73">
        <f t="shared" si="0"/>
        <v>145</v>
      </c>
      <c r="J10" s="74">
        <v>0</v>
      </c>
      <c r="K10" s="72">
        <v>0</v>
      </c>
      <c r="L10" s="73">
        <f t="shared" si="1"/>
        <v>0</v>
      </c>
      <c r="M10" s="74">
        <v>0</v>
      </c>
      <c r="N10" s="72">
        <v>0</v>
      </c>
      <c r="O10" s="73">
        <f t="shared" si="2"/>
        <v>0</v>
      </c>
      <c r="P10" s="75">
        <f t="shared" si="3"/>
        <v>145</v>
      </c>
    </row>
    <row r="11" spans="1:17" s="76" customFormat="1" ht="24" x14ac:dyDescent="0.55000000000000004">
      <c r="A11" s="67"/>
      <c r="B11" s="57"/>
      <c r="C11" s="57"/>
      <c r="D11" s="68" t="s">
        <v>63</v>
      </c>
      <c r="E11" s="77" t="s">
        <v>64</v>
      </c>
      <c r="F11" s="70">
        <v>277</v>
      </c>
      <c r="G11" s="71">
        <v>153</v>
      </c>
      <c r="H11" s="72">
        <v>209</v>
      </c>
      <c r="I11" s="73">
        <f t="shared" si="0"/>
        <v>639</v>
      </c>
      <c r="J11" s="74">
        <v>150</v>
      </c>
      <c r="K11" s="72">
        <v>132</v>
      </c>
      <c r="L11" s="73">
        <f t="shared" si="1"/>
        <v>282</v>
      </c>
      <c r="M11" s="74">
        <v>0</v>
      </c>
      <c r="N11" s="72">
        <v>0</v>
      </c>
      <c r="O11" s="73">
        <f t="shared" si="2"/>
        <v>0</v>
      </c>
      <c r="P11" s="75">
        <f t="shared" si="3"/>
        <v>921</v>
      </c>
    </row>
    <row r="12" spans="1:17" s="76" customFormat="1" ht="24" x14ac:dyDescent="0.55000000000000004">
      <c r="A12" s="67"/>
      <c r="B12" s="57"/>
      <c r="C12" s="57"/>
      <c r="D12" s="68" t="s">
        <v>65</v>
      </c>
      <c r="E12" s="77" t="s">
        <v>64</v>
      </c>
      <c r="F12" s="70">
        <v>346</v>
      </c>
      <c r="G12" s="71">
        <v>213</v>
      </c>
      <c r="H12" s="72">
        <v>178</v>
      </c>
      <c r="I12" s="73">
        <f t="shared" si="0"/>
        <v>737</v>
      </c>
      <c r="J12" s="74">
        <v>132</v>
      </c>
      <c r="K12" s="72">
        <v>135</v>
      </c>
      <c r="L12" s="73">
        <f t="shared" si="1"/>
        <v>267</v>
      </c>
      <c r="M12" s="74">
        <v>0</v>
      </c>
      <c r="N12" s="72">
        <v>0</v>
      </c>
      <c r="O12" s="73">
        <f t="shared" si="2"/>
        <v>0</v>
      </c>
      <c r="P12" s="75">
        <f t="shared" si="3"/>
        <v>1004</v>
      </c>
    </row>
    <row r="13" spans="1:17" s="76" customFormat="1" ht="24" x14ac:dyDescent="0.55000000000000004">
      <c r="A13" s="67"/>
      <c r="B13" s="57"/>
      <c r="C13" s="57"/>
      <c r="D13" s="68" t="s">
        <v>66</v>
      </c>
      <c r="E13" s="77" t="s">
        <v>64</v>
      </c>
      <c r="F13" s="70">
        <v>130</v>
      </c>
      <c r="G13" s="71">
        <v>108</v>
      </c>
      <c r="H13" s="72">
        <v>151</v>
      </c>
      <c r="I13" s="73">
        <f t="shared" si="0"/>
        <v>389</v>
      </c>
      <c r="J13" s="74">
        <v>94</v>
      </c>
      <c r="K13" s="72">
        <v>181</v>
      </c>
      <c r="L13" s="73">
        <f t="shared" si="1"/>
        <v>275</v>
      </c>
      <c r="M13" s="74">
        <v>0</v>
      </c>
      <c r="N13" s="72">
        <v>0</v>
      </c>
      <c r="O13" s="73">
        <f t="shared" si="2"/>
        <v>0</v>
      </c>
      <c r="P13" s="75">
        <f t="shared" si="3"/>
        <v>664</v>
      </c>
    </row>
    <row r="14" spans="1:17" s="76" customFormat="1" ht="24" x14ac:dyDescent="0.55000000000000004">
      <c r="A14" s="67"/>
      <c r="B14" s="57"/>
      <c r="C14" s="57"/>
      <c r="D14" s="68" t="s">
        <v>67</v>
      </c>
      <c r="E14" s="77" t="s">
        <v>64</v>
      </c>
      <c r="F14" s="70">
        <v>1085</v>
      </c>
      <c r="G14" s="71">
        <v>779</v>
      </c>
      <c r="H14" s="72">
        <v>1046</v>
      </c>
      <c r="I14" s="73">
        <f t="shared" si="0"/>
        <v>2910</v>
      </c>
      <c r="J14" s="74">
        <v>1108</v>
      </c>
      <c r="K14" s="72">
        <v>1390</v>
      </c>
      <c r="L14" s="73">
        <f t="shared" si="1"/>
        <v>2498</v>
      </c>
      <c r="M14" s="74">
        <v>49</v>
      </c>
      <c r="N14" s="72">
        <v>63</v>
      </c>
      <c r="O14" s="73">
        <f t="shared" si="2"/>
        <v>112</v>
      </c>
      <c r="P14" s="75">
        <f t="shared" si="3"/>
        <v>5520</v>
      </c>
    </row>
    <row r="15" spans="1:17" s="76" customFormat="1" ht="24" x14ac:dyDescent="0.55000000000000004">
      <c r="A15" s="67"/>
      <c r="B15" s="57"/>
      <c r="C15" s="57"/>
      <c r="D15" s="68" t="s">
        <v>68</v>
      </c>
      <c r="E15" s="77" t="s">
        <v>64</v>
      </c>
      <c r="F15" s="70">
        <v>171</v>
      </c>
      <c r="G15" s="71">
        <v>98</v>
      </c>
      <c r="H15" s="72">
        <v>120</v>
      </c>
      <c r="I15" s="73">
        <f t="shared" si="0"/>
        <v>389</v>
      </c>
      <c r="J15" s="74">
        <v>90</v>
      </c>
      <c r="K15" s="72">
        <v>61</v>
      </c>
      <c r="L15" s="73">
        <f t="shared" si="1"/>
        <v>151</v>
      </c>
      <c r="M15" s="74">
        <v>0</v>
      </c>
      <c r="N15" s="72">
        <v>0</v>
      </c>
      <c r="O15" s="73">
        <f t="shared" si="2"/>
        <v>0</v>
      </c>
      <c r="P15" s="75">
        <f t="shared" si="3"/>
        <v>540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zoomScale="130" zoomScaleNormal="130" workbookViewId="0">
      <selection activeCell="C20" sqref="C20"/>
    </sheetView>
  </sheetViews>
  <sheetFormatPr defaultRowHeight="14.25" x14ac:dyDescent="0.2"/>
  <cols>
    <col min="1" max="1" width="9" style="2"/>
    <col min="2" max="2" width="38.875" style="2" customWidth="1"/>
    <col min="3" max="5" width="11" style="2" customWidth="1"/>
    <col min="6" max="6" width="16.75" style="2" customWidth="1"/>
    <col min="7" max="7" width="11" style="2" customWidth="1"/>
    <col min="8" max="8" width="21.375" style="2" customWidth="1"/>
    <col min="9" max="107" width="9.125" style="2"/>
    <col min="108" max="16384" width="9" style="2"/>
  </cols>
  <sheetData>
    <row r="1" spans="1:8" ht="21.75" thickBot="1" x14ac:dyDescent="0.25">
      <c r="A1" s="1" t="s">
        <v>10</v>
      </c>
    </row>
    <row r="2" spans="1:8" ht="18.75" x14ac:dyDescent="0.2">
      <c r="A2" s="38" t="s">
        <v>0</v>
      </c>
      <c r="B2" s="38" t="s">
        <v>1</v>
      </c>
      <c r="C2" s="41"/>
      <c r="D2" s="41"/>
      <c r="E2" s="41"/>
      <c r="F2" s="41"/>
      <c r="G2" s="42"/>
      <c r="H2" s="43" t="s">
        <v>2</v>
      </c>
    </row>
    <row r="3" spans="1:8" ht="15.75" x14ac:dyDescent="0.2">
      <c r="A3" s="39"/>
      <c r="B3" s="39"/>
      <c r="C3" s="46" t="s">
        <v>3</v>
      </c>
      <c r="D3" s="46" t="s">
        <v>4</v>
      </c>
      <c r="E3" s="46" t="s">
        <v>5</v>
      </c>
      <c r="F3" s="48" t="s">
        <v>6</v>
      </c>
      <c r="G3" s="49"/>
      <c r="H3" s="44"/>
    </row>
    <row r="4" spans="1:8" ht="16.5" thickBot="1" x14ac:dyDescent="0.25">
      <c r="A4" s="40"/>
      <c r="B4" s="40"/>
      <c r="C4" s="47"/>
      <c r="D4" s="47"/>
      <c r="E4" s="47"/>
      <c r="F4" s="3" t="s">
        <v>7</v>
      </c>
      <c r="G4" s="3" t="s">
        <v>8</v>
      </c>
      <c r="H4" s="45"/>
    </row>
    <row r="5" spans="1:8" ht="18.75" x14ac:dyDescent="0.2">
      <c r="A5" s="4"/>
      <c r="B5" s="5" t="s">
        <v>9</v>
      </c>
      <c r="C5" s="4"/>
      <c r="D5" s="4"/>
      <c r="E5" s="4"/>
      <c r="F5" s="4"/>
      <c r="G5" s="4"/>
      <c r="H5" s="4">
        <f>C5+D5+E5+F5+G5</f>
        <v>0</v>
      </c>
    </row>
    <row r="6" spans="1:8" ht="18.75" x14ac:dyDescent="0.2">
      <c r="A6" s="6">
        <v>1</v>
      </c>
      <c r="B6" s="7" t="s">
        <v>25</v>
      </c>
      <c r="C6" s="6">
        <v>737</v>
      </c>
      <c r="D6" s="6">
        <v>265</v>
      </c>
      <c r="E6" s="6"/>
      <c r="F6" s="6"/>
      <c r="G6" s="6">
        <v>250</v>
      </c>
      <c r="H6" s="4">
        <f t="shared" ref="H6:H18" si="0">C6+D6+E6+F6+G6</f>
        <v>1252</v>
      </c>
    </row>
    <row r="7" spans="1:8" ht="18.75" x14ac:dyDescent="0.2">
      <c r="A7" s="6">
        <v>2</v>
      </c>
      <c r="B7" s="7" t="s">
        <v>26</v>
      </c>
      <c r="C7" s="6">
        <v>491</v>
      </c>
      <c r="D7" s="6">
        <v>151</v>
      </c>
      <c r="E7" s="6"/>
      <c r="F7" s="6"/>
      <c r="G7" s="6">
        <v>1845</v>
      </c>
      <c r="H7" s="4">
        <f t="shared" si="0"/>
        <v>2487</v>
      </c>
    </row>
    <row r="8" spans="1:8" ht="18.75" x14ac:dyDescent="0.2">
      <c r="A8" s="6">
        <v>3</v>
      </c>
      <c r="B8" s="7" t="s">
        <v>27</v>
      </c>
      <c r="C8" s="8">
        <f>706+379+465+314+707+339</f>
        <v>2910</v>
      </c>
      <c r="D8" s="8">
        <f>706+402+882+508</f>
        <v>2498</v>
      </c>
      <c r="E8" s="8">
        <f>43+7+54+9</f>
        <v>113</v>
      </c>
      <c r="F8" s="9"/>
      <c r="G8" s="6"/>
      <c r="H8" s="4">
        <f t="shared" si="0"/>
        <v>5521</v>
      </c>
    </row>
    <row r="9" spans="1:8" ht="18.75" x14ac:dyDescent="0.2">
      <c r="A9" s="6">
        <v>4</v>
      </c>
      <c r="B9" s="10" t="s">
        <v>28</v>
      </c>
      <c r="C9" s="6">
        <v>389</v>
      </c>
      <c r="D9" s="6">
        <v>275</v>
      </c>
      <c r="E9" s="6"/>
      <c r="F9" s="6"/>
      <c r="G9" s="6"/>
      <c r="H9" s="4">
        <f t="shared" si="0"/>
        <v>664</v>
      </c>
    </row>
    <row r="10" spans="1:8" ht="18.75" x14ac:dyDescent="0.2">
      <c r="A10" s="6">
        <v>5</v>
      </c>
      <c r="B10" s="7" t="s">
        <v>29</v>
      </c>
      <c r="C10" s="6">
        <v>639</v>
      </c>
      <c r="D10" s="6">
        <v>282</v>
      </c>
      <c r="E10" s="11"/>
      <c r="F10" s="6"/>
      <c r="G10" s="6">
        <v>1001</v>
      </c>
      <c r="H10" s="4">
        <f t="shared" si="0"/>
        <v>1922</v>
      </c>
    </row>
    <row r="11" spans="1:8" ht="18.75" x14ac:dyDescent="0.2">
      <c r="A11" s="6">
        <v>6</v>
      </c>
      <c r="B11" s="7" t="s">
        <v>30</v>
      </c>
      <c r="C11" s="4">
        <v>171</v>
      </c>
      <c r="D11" s="4">
        <v>94</v>
      </c>
      <c r="E11" s="6"/>
      <c r="F11" s="6"/>
      <c r="G11" s="6"/>
      <c r="H11" s="4">
        <f t="shared" si="0"/>
        <v>265</v>
      </c>
    </row>
    <row r="12" spans="1:8" ht="18.75" x14ac:dyDescent="0.2">
      <c r="A12" s="6">
        <v>7</v>
      </c>
      <c r="B12" s="7" t="s">
        <v>31</v>
      </c>
      <c r="C12" s="6">
        <v>216</v>
      </c>
      <c r="D12" s="6">
        <v>61</v>
      </c>
      <c r="E12" s="6"/>
      <c r="F12" s="6"/>
      <c r="G12" s="6"/>
      <c r="H12" s="4">
        <f t="shared" si="0"/>
        <v>277</v>
      </c>
    </row>
    <row r="13" spans="1:8" ht="18.75" x14ac:dyDescent="0.2">
      <c r="A13" s="6">
        <v>8</v>
      </c>
      <c r="B13" s="7" t="s">
        <v>32</v>
      </c>
      <c r="C13" s="6">
        <v>145</v>
      </c>
      <c r="D13" s="6">
        <v>0</v>
      </c>
      <c r="E13" s="6"/>
      <c r="F13" s="6"/>
      <c r="G13" s="6"/>
      <c r="H13" s="4">
        <f t="shared" si="0"/>
        <v>145</v>
      </c>
    </row>
    <row r="14" spans="1:8" ht="18.75" x14ac:dyDescent="0.2">
      <c r="A14" s="6">
        <v>9</v>
      </c>
      <c r="B14" s="7" t="s">
        <v>33</v>
      </c>
      <c r="C14" s="6">
        <v>1013</v>
      </c>
      <c r="D14" s="6">
        <v>304</v>
      </c>
      <c r="E14" s="6"/>
      <c r="F14" s="6"/>
      <c r="G14" s="6"/>
      <c r="H14" s="4">
        <f t="shared" si="0"/>
        <v>1317</v>
      </c>
    </row>
    <row r="15" spans="1:8" ht="18.75" x14ac:dyDescent="0.2">
      <c r="A15" s="6">
        <v>10</v>
      </c>
      <c r="B15" s="7" t="s">
        <v>34</v>
      </c>
      <c r="C15" s="6">
        <v>213</v>
      </c>
      <c r="D15" s="6">
        <v>68</v>
      </c>
      <c r="E15" s="6"/>
      <c r="F15" s="6"/>
      <c r="G15" s="6"/>
      <c r="H15" s="4">
        <f t="shared" si="0"/>
        <v>281</v>
      </c>
    </row>
    <row r="16" spans="1:8" ht="18.75" x14ac:dyDescent="0.2">
      <c r="A16" s="6">
        <v>11</v>
      </c>
      <c r="B16" s="7" t="s">
        <v>35</v>
      </c>
      <c r="C16" s="6">
        <v>315</v>
      </c>
      <c r="D16" s="6">
        <v>99</v>
      </c>
      <c r="E16" s="6"/>
      <c r="F16" s="6"/>
      <c r="G16" s="6"/>
      <c r="H16" s="4">
        <f t="shared" si="0"/>
        <v>414</v>
      </c>
    </row>
    <row r="17" spans="1:8" ht="18.75" x14ac:dyDescent="0.2">
      <c r="A17" s="6">
        <v>12</v>
      </c>
      <c r="B17" s="7" t="s">
        <v>36</v>
      </c>
      <c r="C17" s="6">
        <v>304</v>
      </c>
      <c r="D17" s="6">
        <v>13</v>
      </c>
      <c r="E17" s="6"/>
      <c r="F17" s="6"/>
      <c r="G17" s="6"/>
      <c r="H17" s="4">
        <f t="shared" si="0"/>
        <v>317</v>
      </c>
    </row>
    <row r="18" spans="1:8" ht="19.5" thickBot="1" x14ac:dyDescent="0.25">
      <c r="A18" s="8">
        <v>13</v>
      </c>
      <c r="B18" s="12" t="s">
        <v>37</v>
      </c>
      <c r="C18" s="8">
        <v>211</v>
      </c>
      <c r="D18" s="8">
        <v>29</v>
      </c>
      <c r="E18" s="8"/>
      <c r="F18" s="8"/>
      <c r="G18" s="8"/>
      <c r="H18" s="4">
        <f t="shared" si="0"/>
        <v>240</v>
      </c>
    </row>
    <row r="19" spans="1:8" ht="19.5" thickBot="1" x14ac:dyDescent="0.25">
      <c r="A19" s="13"/>
      <c r="B19" s="14" t="s">
        <v>2</v>
      </c>
      <c r="C19" s="14">
        <f t="shared" ref="C19:G19" si="1">SUM(C5:C18)</f>
        <v>7754</v>
      </c>
      <c r="D19" s="14">
        <f t="shared" si="1"/>
        <v>4139</v>
      </c>
      <c r="E19" s="14">
        <f t="shared" si="1"/>
        <v>113</v>
      </c>
      <c r="F19" s="14">
        <f t="shared" si="1"/>
        <v>0</v>
      </c>
      <c r="G19" s="14">
        <f t="shared" si="1"/>
        <v>3096</v>
      </c>
      <c r="H19" s="14">
        <f>SUM(H5:H18)</f>
        <v>15102</v>
      </c>
    </row>
  </sheetData>
  <mergeCells count="8">
    <mergeCell ref="A2:A4"/>
    <mergeCell ref="B2:B4"/>
    <mergeCell ref="C2:G2"/>
    <mergeCell ref="H2:H4"/>
    <mergeCell ref="C3:C4"/>
    <mergeCell ref="D3:D4"/>
    <mergeCell ref="E3:E4"/>
    <mergeCell ref="F3:G3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2"/>
  <sheetViews>
    <sheetView zoomScaleNormal="100" workbookViewId="0">
      <selection activeCell="B29" sqref="B29"/>
    </sheetView>
  </sheetViews>
  <sheetFormatPr defaultRowHeight="14.25" x14ac:dyDescent="0.2"/>
  <cols>
    <col min="1" max="1" width="7.375" style="2" customWidth="1"/>
    <col min="2" max="2" width="36.625" style="2" customWidth="1"/>
    <col min="3" max="20" width="9" style="2"/>
    <col min="21" max="21" width="11.25" style="2" customWidth="1"/>
    <col min="22" max="22" width="13.875" style="2" customWidth="1"/>
    <col min="23" max="23" width="31.875" style="2" customWidth="1"/>
    <col min="24" max="16384" width="9" style="2"/>
  </cols>
  <sheetData>
    <row r="1" spans="1:23" ht="21" x14ac:dyDescent="0.2">
      <c r="A1" s="1" t="s">
        <v>24</v>
      </c>
    </row>
    <row r="2" spans="1:23" ht="15" thickBot="1" x14ac:dyDescent="0.25">
      <c r="A2" s="15"/>
    </row>
    <row r="3" spans="1:23" ht="19.5" thickBot="1" x14ac:dyDescent="0.25">
      <c r="A3" s="38" t="s">
        <v>0</v>
      </c>
      <c r="B3" s="38" t="s">
        <v>1</v>
      </c>
      <c r="C3" s="50" t="s">
        <v>11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/>
      <c r="U3" s="53" t="s">
        <v>12</v>
      </c>
      <c r="V3" s="16" t="s">
        <v>13</v>
      </c>
      <c r="W3" s="55" t="s">
        <v>15</v>
      </c>
    </row>
    <row r="4" spans="1:23" ht="19.5" thickBot="1" x14ac:dyDescent="0.25">
      <c r="A4" s="39"/>
      <c r="B4" s="39"/>
      <c r="C4" s="50" t="s">
        <v>16</v>
      </c>
      <c r="D4" s="51"/>
      <c r="E4" s="52"/>
      <c r="F4" s="50" t="s">
        <v>17</v>
      </c>
      <c r="G4" s="51"/>
      <c r="H4" s="52"/>
      <c r="I4" s="50" t="s">
        <v>18</v>
      </c>
      <c r="J4" s="51"/>
      <c r="K4" s="52"/>
      <c r="L4" s="50" t="s">
        <v>19</v>
      </c>
      <c r="M4" s="51"/>
      <c r="N4" s="52"/>
      <c r="O4" s="50" t="s">
        <v>20</v>
      </c>
      <c r="P4" s="51"/>
      <c r="Q4" s="52"/>
      <c r="R4" s="50" t="s">
        <v>21</v>
      </c>
      <c r="S4" s="51"/>
      <c r="T4" s="52"/>
      <c r="U4" s="54"/>
      <c r="V4" s="17" t="s">
        <v>14</v>
      </c>
      <c r="W4" s="56"/>
    </row>
    <row r="5" spans="1:23" ht="19.5" thickBot="1" x14ac:dyDescent="0.25">
      <c r="A5" s="39"/>
      <c r="B5" s="39"/>
      <c r="C5" s="18" t="s">
        <v>22</v>
      </c>
      <c r="D5" s="18" t="s">
        <v>23</v>
      </c>
      <c r="E5" s="18" t="s">
        <v>2</v>
      </c>
      <c r="F5" s="18" t="s">
        <v>22</v>
      </c>
      <c r="G5" s="18" t="s">
        <v>23</v>
      </c>
      <c r="H5" s="18" t="s">
        <v>2</v>
      </c>
      <c r="I5" s="18" t="s">
        <v>22</v>
      </c>
      <c r="J5" s="18" t="s">
        <v>23</v>
      </c>
      <c r="K5" s="18" t="s">
        <v>2</v>
      </c>
      <c r="L5" s="18" t="s">
        <v>22</v>
      </c>
      <c r="M5" s="18" t="s">
        <v>23</v>
      </c>
      <c r="N5" s="18" t="s">
        <v>2</v>
      </c>
      <c r="O5" s="18" t="s">
        <v>22</v>
      </c>
      <c r="P5" s="18" t="s">
        <v>23</v>
      </c>
      <c r="Q5" s="18" t="s">
        <v>2</v>
      </c>
      <c r="R5" s="18" t="s">
        <v>22</v>
      </c>
      <c r="S5" s="18" t="s">
        <v>23</v>
      </c>
      <c r="T5" s="18" t="s">
        <v>2</v>
      </c>
      <c r="U5" s="54"/>
      <c r="V5" s="19"/>
      <c r="W5" s="56"/>
    </row>
    <row r="6" spans="1:23" ht="19.5" x14ac:dyDescent="0.2">
      <c r="A6" s="20"/>
      <c r="B6" s="21" t="s">
        <v>9</v>
      </c>
      <c r="C6" s="22"/>
      <c r="D6" s="22"/>
      <c r="E6" s="23"/>
      <c r="F6" s="22"/>
      <c r="G6" s="22"/>
      <c r="H6" s="23"/>
      <c r="I6" s="22"/>
      <c r="J6" s="22"/>
      <c r="K6" s="23"/>
      <c r="L6" s="22"/>
      <c r="M6" s="22"/>
      <c r="N6" s="23"/>
      <c r="O6" s="22"/>
      <c r="P6" s="22"/>
      <c r="Q6" s="23"/>
      <c r="R6" s="22"/>
      <c r="S6" s="22"/>
      <c r="T6" s="22"/>
      <c r="U6" s="22"/>
      <c r="V6" s="22"/>
      <c r="W6" s="24"/>
    </row>
    <row r="7" spans="1:23" ht="19.5" x14ac:dyDescent="0.2">
      <c r="A7" s="25">
        <v>1</v>
      </c>
      <c r="B7" s="7" t="s">
        <v>25</v>
      </c>
      <c r="C7" s="26">
        <v>1</v>
      </c>
      <c r="D7" s="26">
        <v>0</v>
      </c>
      <c r="E7" s="27">
        <v>1</v>
      </c>
      <c r="F7" s="26">
        <v>1</v>
      </c>
      <c r="G7" s="26">
        <v>2</v>
      </c>
      <c r="H7" s="27">
        <v>3</v>
      </c>
      <c r="I7" s="26">
        <v>8</v>
      </c>
      <c r="J7" s="26">
        <v>17</v>
      </c>
      <c r="K7" s="27">
        <v>25</v>
      </c>
      <c r="L7" s="26">
        <v>8</v>
      </c>
      <c r="M7" s="26">
        <v>2</v>
      </c>
      <c r="N7" s="27">
        <v>10</v>
      </c>
      <c r="O7" s="26">
        <v>7</v>
      </c>
      <c r="P7" s="26">
        <v>3</v>
      </c>
      <c r="Q7" s="27">
        <v>10</v>
      </c>
      <c r="R7" s="26">
        <v>1</v>
      </c>
      <c r="S7" s="26">
        <v>1</v>
      </c>
      <c r="T7" s="26">
        <v>2</v>
      </c>
      <c r="U7" s="26">
        <v>8</v>
      </c>
      <c r="V7" s="26">
        <v>0</v>
      </c>
      <c r="W7" s="28">
        <f>E7+H7+K7+N7+Q7+T7+U7+V7</f>
        <v>59</v>
      </c>
    </row>
    <row r="8" spans="1:23" ht="19.5" x14ac:dyDescent="0.2">
      <c r="A8" s="25">
        <v>2</v>
      </c>
      <c r="B8" s="7" t="s">
        <v>26</v>
      </c>
      <c r="C8" s="26">
        <v>1</v>
      </c>
      <c r="D8" s="26"/>
      <c r="E8" s="27">
        <f t="shared" ref="E8:E14" si="0">C8+D8</f>
        <v>1</v>
      </c>
      <c r="F8" s="26">
        <v>2</v>
      </c>
      <c r="G8" s="26">
        <v>1</v>
      </c>
      <c r="H8" s="27">
        <f t="shared" ref="H8:H14" si="1">F8+G8</f>
        <v>3</v>
      </c>
      <c r="I8" s="26">
        <v>18</v>
      </c>
      <c r="J8" s="26">
        <v>7</v>
      </c>
      <c r="K8" s="27">
        <f t="shared" ref="K8:K14" si="2">I8+J8</f>
        <v>25</v>
      </c>
      <c r="L8" s="26">
        <v>1</v>
      </c>
      <c r="M8" s="26">
        <v>1</v>
      </c>
      <c r="N8" s="27">
        <f t="shared" ref="N8:N14" si="3">L8+M8</f>
        <v>2</v>
      </c>
      <c r="O8" s="26">
        <v>12</v>
      </c>
      <c r="P8" s="26">
        <v>2</v>
      </c>
      <c r="Q8" s="27">
        <f t="shared" ref="Q8:Q14" si="4">O8+P8</f>
        <v>14</v>
      </c>
      <c r="R8" s="26"/>
      <c r="S8" s="26"/>
      <c r="T8" s="26">
        <f t="shared" ref="T8:T14" si="5">R8+S8</f>
        <v>0</v>
      </c>
      <c r="U8" s="26">
        <v>18</v>
      </c>
      <c r="V8" s="26"/>
      <c r="W8" s="28">
        <f t="shared" ref="W8:W19" si="6">E8+H8+K8+N8+Q8+T8+U8+V8</f>
        <v>63</v>
      </c>
    </row>
    <row r="9" spans="1:23" ht="19.5" x14ac:dyDescent="0.2">
      <c r="A9" s="25">
        <v>3</v>
      </c>
      <c r="B9" s="7" t="s">
        <v>27</v>
      </c>
      <c r="C9" s="26">
        <v>1</v>
      </c>
      <c r="D9" s="26"/>
      <c r="E9" s="27">
        <f t="shared" si="0"/>
        <v>1</v>
      </c>
      <c r="F9" s="26">
        <v>4</v>
      </c>
      <c r="G9" s="26"/>
      <c r="H9" s="27">
        <f t="shared" si="1"/>
        <v>4</v>
      </c>
      <c r="I9" s="26">
        <v>68</v>
      </c>
      <c r="J9" s="26">
        <v>40</v>
      </c>
      <c r="K9" s="27">
        <f t="shared" si="2"/>
        <v>108</v>
      </c>
      <c r="L9" s="26">
        <v>12</v>
      </c>
      <c r="M9" s="26">
        <v>1</v>
      </c>
      <c r="N9" s="27">
        <f t="shared" si="3"/>
        <v>13</v>
      </c>
      <c r="O9" s="26">
        <v>42</v>
      </c>
      <c r="P9" s="26">
        <v>18</v>
      </c>
      <c r="Q9" s="27">
        <f t="shared" si="4"/>
        <v>60</v>
      </c>
      <c r="R9" s="26">
        <v>2</v>
      </c>
      <c r="S9" s="26">
        <v>2</v>
      </c>
      <c r="T9" s="26">
        <f t="shared" si="5"/>
        <v>4</v>
      </c>
      <c r="U9" s="26">
        <v>64</v>
      </c>
      <c r="V9" s="26"/>
      <c r="W9" s="28">
        <f t="shared" si="6"/>
        <v>254</v>
      </c>
    </row>
    <row r="10" spans="1:23" ht="19.5" x14ac:dyDescent="0.2">
      <c r="A10" s="25">
        <v>4</v>
      </c>
      <c r="B10" s="7" t="s">
        <v>28</v>
      </c>
      <c r="C10" s="26">
        <v>1</v>
      </c>
      <c r="D10" s="26"/>
      <c r="E10" s="27">
        <v>1</v>
      </c>
      <c r="F10" s="26">
        <v>2</v>
      </c>
      <c r="G10" s="26"/>
      <c r="H10" s="27">
        <v>2</v>
      </c>
      <c r="I10" s="26">
        <v>8</v>
      </c>
      <c r="J10" s="26">
        <v>15</v>
      </c>
      <c r="K10" s="27">
        <v>23</v>
      </c>
      <c r="L10" s="26">
        <v>2</v>
      </c>
      <c r="M10" s="26">
        <v>4</v>
      </c>
      <c r="N10" s="27">
        <v>6</v>
      </c>
      <c r="O10" s="26">
        <v>4</v>
      </c>
      <c r="P10" s="26">
        <v>2</v>
      </c>
      <c r="Q10" s="27">
        <v>6</v>
      </c>
      <c r="R10" s="26"/>
      <c r="S10" s="26">
        <v>1</v>
      </c>
      <c r="T10" s="26">
        <v>1</v>
      </c>
      <c r="U10" s="26">
        <v>19</v>
      </c>
      <c r="V10" s="26">
        <v>15</v>
      </c>
      <c r="W10" s="28">
        <f t="shared" si="6"/>
        <v>73</v>
      </c>
    </row>
    <row r="11" spans="1:23" ht="19.5" x14ac:dyDescent="0.2">
      <c r="A11" s="25">
        <v>5</v>
      </c>
      <c r="B11" s="7" t="s">
        <v>29</v>
      </c>
      <c r="C11" s="26">
        <v>1</v>
      </c>
      <c r="D11" s="26"/>
      <c r="E11" s="27">
        <v>1</v>
      </c>
      <c r="F11" s="26">
        <v>2</v>
      </c>
      <c r="G11" s="26">
        <v>1</v>
      </c>
      <c r="H11" s="27">
        <v>3</v>
      </c>
      <c r="I11" s="26">
        <v>6</v>
      </c>
      <c r="J11" s="26">
        <v>4</v>
      </c>
      <c r="K11" s="27">
        <v>10</v>
      </c>
      <c r="L11" s="26">
        <v>4</v>
      </c>
      <c r="M11" s="26">
        <v>4</v>
      </c>
      <c r="N11" s="27">
        <v>8</v>
      </c>
      <c r="O11" s="26">
        <v>14</v>
      </c>
      <c r="P11" s="26">
        <v>4</v>
      </c>
      <c r="Q11" s="27">
        <v>18</v>
      </c>
      <c r="R11" s="26"/>
      <c r="S11" s="26"/>
      <c r="T11" s="26">
        <v>0</v>
      </c>
      <c r="U11" s="26">
        <v>21</v>
      </c>
      <c r="V11" s="26"/>
      <c r="W11" s="28">
        <f t="shared" si="6"/>
        <v>61</v>
      </c>
    </row>
    <row r="12" spans="1:23" ht="19.5" x14ac:dyDescent="0.2">
      <c r="A12" s="25">
        <v>6</v>
      </c>
      <c r="B12" s="7" t="s">
        <v>30</v>
      </c>
      <c r="C12" s="26">
        <v>2</v>
      </c>
      <c r="D12" s="26">
        <v>1</v>
      </c>
      <c r="E12" s="27">
        <f t="shared" si="0"/>
        <v>3</v>
      </c>
      <c r="F12" s="26"/>
      <c r="G12" s="26"/>
      <c r="H12" s="27">
        <f t="shared" si="1"/>
        <v>0</v>
      </c>
      <c r="I12" s="26">
        <v>9</v>
      </c>
      <c r="J12" s="26">
        <v>6</v>
      </c>
      <c r="K12" s="27">
        <f t="shared" si="2"/>
        <v>15</v>
      </c>
      <c r="L12" s="26"/>
      <c r="M12" s="26"/>
      <c r="N12" s="27">
        <f t="shared" si="3"/>
        <v>0</v>
      </c>
      <c r="O12" s="26"/>
      <c r="P12" s="26"/>
      <c r="Q12" s="27">
        <f t="shared" si="4"/>
        <v>0</v>
      </c>
      <c r="R12" s="26"/>
      <c r="S12" s="26"/>
      <c r="T12" s="26">
        <f t="shared" si="5"/>
        <v>0</v>
      </c>
      <c r="U12" s="26">
        <v>1</v>
      </c>
      <c r="V12" s="26"/>
      <c r="W12" s="28">
        <f t="shared" si="6"/>
        <v>19</v>
      </c>
    </row>
    <row r="13" spans="1:23" ht="19.5" x14ac:dyDescent="0.2">
      <c r="A13" s="25">
        <v>7</v>
      </c>
      <c r="B13" s="7" t="s">
        <v>31</v>
      </c>
      <c r="C13" s="26">
        <v>1</v>
      </c>
      <c r="D13" s="26">
        <v>1</v>
      </c>
      <c r="E13" s="27">
        <f t="shared" si="0"/>
        <v>2</v>
      </c>
      <c r="F13" s="26"/>
      <c r="G13" s="26">
        <v>1</v>
      </c>
      <c r="H13" s="27">
        <f t="shared" si="1"/>
        <v>1</v>
      </c>
      <c r="I13" s="26">
        <v>3</v>
      </c>
      <c r="J13" s="26">
        <v>10</v>
      </c>
      <c r="K13" s="27">
        <f t="shared" si="2"/>
        <v>13</v>
      </c>
      <c r="L13" s="26"/>
      <c r="M13" s="26"/>
      <c r="N13" s="27">
        <f t="shared" si="3"/>
        <v>0</v>
      </c>
      <c r="O13" s="26"/>
      <c r="P13" s="26"/>
      <c r="Q13" s="27">
        <f t="shared" si="4"/>
        <v>0</v>
      </c>
      <c r="R13" s="26"/>
      <c r="S13" s="26"/>
      <c r="T13" s="26">
        <f t="shared" si="5"/>
        <v>0</v>
      </c>
      <c r="U13" s="26"/>
      <c r="V13" s="26"/>
      <c r="W13" s="28">
        <f t="shared" si="6"/>
        <v>16</v>
      </c>
    </row>
    <row r="14" spans="1:23" ht="19.5" x14ac:dyDescent="0.2">
      <c r="A14" s="25">
        <v>8</v>
      </c>
      <c r="B14" s="7" t="s">
        <v>32</v>
      </c>
      <c r="C14" s="26">
        <v>2</v>
      </c>
      <c r="D14" s="26"/>
      <c r="E14" s="27">
        <f t="shared" si="0"/>
        <v>2</v>
      </c>
      <c r="F14" s="26"/>
      <c r="G14" s="26"/>
      <c r="H14" s="27">
        <f t="shared" si="1"/>
        <v>0</v>
      </c>
      <c r="I14" s="26">
        <v>8</v>
      </c>
      <c r="J14" s="26">
        <v>7</v>
      </c>
      <c r="K14" s="27">
        <f t="shared" si="2"/>
        <v>15</v>
      </c>
      <c r="L14" s="26"/>
      <c r="M14" s="26"/>
      <c r="N14" s="27">
        <f t="shared" si="3"/>
        <v>0</v>
      </c>
      <c r="O14" s="26"/>
      <c r="P14" s="26"/>
      <c r="Q14" s="27">
        <f t="shared" si="4"/>
        <v>0</v>
      </c>
      <c r="R14" s="26"/>
      <c r="S14" s="26"/>
      <c r="T14" s="26">
        <f t="shared" si="5"/>
        <v>0</v>
      </c>
      <c r="U14" s="26">
        <v>2</v>
      </c>
      <c r="V14" s="26"/>
      <c r="W14" s="28">
        <f t="shared" si="6"/>
        <v>19</v>
      </c>
    </row>
    <row r="15" spans="1:23" ht="19.5" x14ac:dyDescent="0.2">
      <c r="A15" s="25">
        <v>9</v>
      </c>
      <c r="B15" s="7" t="s">
        <v>33</v>
      </c>
      <c r="C15" s="26">
        <v>1</v>
      </c>
      <c r="D15" s="26"/>
      <c r="E15" s="27">
        <v>1</v>
      </c>
      <c r="F15" s="26"/>
      <c r="G15" s="26"/>
      <c r="H15" s="27">
        <v>0</v>
      </c>
      <c r="I15" s="26">
        <v>18</v>
      </c>
      <c r="J15" s="26">
        <v>26</v>
      </c>
      <c r="K15" s="27">
        <v>44</v>
      </c>
      <c r="L15" s="26"/>
      <c r="M15" s="26"/>
      <c r="N15" s="27">
        <v>0</v>
      </c>
      <c r="O15" s="26"/>
      <c r="P15" s="26"/>
      <c r="Q15" s="27">
        <v>0</v>
      </c>
      <c r="R15" s="26">
        <v>1</v>
      </c>
      <c r="S15" s="26"/>
      <c r="T15" s="26">
        <v>1</v>
      </c>
      <c r="U15" s="26"/>
      <c r="V15" s="26"/>
      <c r="W15" s="28">
        <f t="shared" si="6"/>
        <v>46</v>
      </c>
    </row>
    <row r="16" spans="1:23" ht="19.5" x14ac:dyDescent="0.2">
      <c r="A16" s="25">
        <v>10</v>
      </c>
      <c r="B16" s="7" t="s">
        <v>34</v>
      </c>
      <c r="C16" s="26">
        <v>1</v>
      </c>
      <c r="D16" s="26">
        <v>2</v>
      </c>
      <c r="E16" s="27">
        <v>3</v>
      </c>
      <c r="F16" s="26"/>
      <c r="G16" s="26">
        <v>1</v>
      </c>
      <c r="H16" s="27">
        <v>1</v>
      </c>
      <c r="I16" s="26">
        <v>7</v>
      </c>
      <c r="J16" s="26">
        <v>9</v>
      </c>
      <c r="K16" s="27">
        <v>16</v>
      </c>
      <c r="L16" s="26"/>
      <c r="M16" s="26"/>
      <c r="N16" s="27">
        <v>0</v>
      </c>
      <c r="O16" s="26"/>
      <c r="P16" s="26"/>
      <c r="Q16" s="27">
        <v>0</v>
      </c>
      <c r="R16" s="26"/>
      <c r="S16" s="26"/>
      <c r="T16" s="26">
        <v>0</v>
      </c>
      <c r="U16" s="26">
        <v>3</v>
      </c>
      <c r="V16" s="26"/>
      <c r="W16" s="28">
        <f t="shared" si="6"/>
        <v>23</v>
      </c>
    </row>
    <row r="17" spans="1:23" ht="19.5" x14ac:dyDescent="0.2">
      <c r="A17" s="25">
        <v>11</v>
      </c>
      <c r="B17" s="7" t="s">
        <v>35</v>
      </c>
      <c r="C17" s="26">
        <v>1</v>
      </c>
      <c r="D17" s="26">
        <v>1</v>
      </c>
      <c r="E17" s="27">
        <v>2</v>
      </c>
      <c r="F17" s="26"/>
      <c r="G17" s="26">
        <v>1</v>
      </c>
      <c r="H17" s="27">
        <v>1</v>
      </c>
      <c r="I17" s="26">
        <v>9</v>
      </c>
      <c r="J17" s="26">
        <v>8</v>
      </c>
      <c r="K17" s="27">
        <v>17</v>
      </c>
      <c r="L17" s="26"/>
      <c r="M17" s="26"/>
      <c r="N17" s="27">
        <v>0</v>
      </c>
      <c r="O17" s="26"/>
      <c r="P17" s="26"/>
      <c r="Q17" s="27">
        <v>0</v>
      </c>
      <c r="R17" s="26"/>
      <c r="S17" s="26"/>
      <c r="T17" s="26">
        <v>0</v>
      </c>
      <c r="U17" s="26">
        <v>4</v>
      </c>
      <c r="V17" s="26"/>
      <c r="W17" s="28">
        <f t="shared" si="6"/>
        <v>24</v>
      </c>
    </row>
    <row r="18" spans="1:23" ht="19.5" x14ac:dyDescent="0.2">
      <c r="A18" s="25">
        <v>12</v>
      </c>
      <c r="B18" s="7" t="s">
        <v>36</v>
      </c>
      <c r="C18" s="26">
        <v>1</v>
      </c>
      <c r="D18" s="26">
        <v>1</v>
      </c>
      <c r="E18" s="27">
        <v>2</v>
      </c>
      <c r="F18" s="26">
        <v>1</v>
      </c>
      <c r="G18" s="26"/>
      <c r="H18" s="27">
        <v>1</v>
      </c>
      <c r="I18" s="26">
        <v>8</v>
      </c>
      <c r="J18" s="26">
        <v>6</v>
      </c>
      <c r="K18" s="27">
        <v>14</v>
      </c>
      <c r="L18" s="26"/>
      <c r="M18" s="26"/>
      <c r="N18" s="27">
        <v>0</v>
      </c>
      <c r="O18" s="26"/>
      <c r="P18" s="26"/>
      <c r="Q18" s="27">
        <v>0</v>
      </c>
      <c r="R18" s="26"/>
      <c r="S18" s="26"/>
      <c r="T18" s="26">
        <v>0</v>
      </c>
      <c r="U18" s="26"/>
      <c r="V18" s="26"/>
      <c r="W18" s="28">
        <f t="shared" si="6"/>
        <v>17</v>
      </c>
    </row>
    <row r="19" spans="1:23" ht="20.25" thickBot="1" x14ac:dyDescent="0.25">
      <c r="A19" s="29">
        <v>13</v>
      </c>
      <c r="B19" s="30" t="s">
        <v>37</v>
      </c>
      <c r="C19" s="31"/>
      <c r="D19" s="31">
        <v>2</v>
      </c>
      <c r="E19" s="32">
        <v>2</v>
      </c>
      <c r="F19" s="31">
        <v>2</v>
      </c>
      <c r="G19" s="31">
        <v>2</v>
      </c>
      <c r="H19" s="32">
        <v>4</v>
      </c>
      <c r="I19" s="31">
        <v>4</v>
      </c>
      <c r="J19" s="31">
        <v>7</v>
      </c>
      <c r="K19" s="32">
        <v>11</v>
      </c>
      <c r="L19" s="31"/>
      <c r="M19" s="31"/>
      <c r="N19" s="32">
        <v>0</v>
      </c>
      <c r="O19" s="31"/>
      <c r="P19" s="31"/>
      <c r="Q19" s="32">
        <v>0</v>
      </c>
      <c r="R19" s="31"/>
      <c r="S19" s="31"/>
      <c r="T19" s="31">
        <v>0</v>
      </c>
      <c r="U19" s="31">
        <v>5</v>
      </c>
      <c r="V19" s="31"/>
      <c r="W19" s="33">
        <f t="shared" si="6"/>
        <v>22</v>
      </c>
    </row>
    <row r="20" spans="1:23" ht="20.25" thickBot="1" x14ac:dyDescent="0.25">
      <c r="A20" s="34"/>
      <c r="B20" s="35" t="s">
        <v>2</v>
      </c>
      <c r="C20" s="35">
        <f t="shared" ref="C20:V20" si="7">SUM(C7:C19)</f>
        <v>14</v>
      </c>
      <c r="D20" s="35">
        <f t="shared" si="7"/>
        <v>8</v>
      </c>
      <c r="E20" s="35">
        <f t="shared" si="7"/>
        <v>22</v>
      </c>
      <c r="F20" s="35">
        <f t="shared" si="7"/>
        <v>14</v>
      </c>
      <c r="G20" s="35">
        <f t="shared" si="7"/>
        <v>9</v>
      </c>
      <c r="H20" s="35">
        <f t="shared" si="7"/>
        <v>23</v>
      </c>
      <c r="I20" s="35">
        <f t="shared" si="7"/>
        <v>174</v>
      </c>
      <c r="J20" s="35">
        <f t="shared" si="7"/>
        <v>162</v>
      </c>
      <c r="K20" s="35">
        <f t="shared" si="7"/>
        <v>336</v>
      </c>
      <c r="L20" s="35">
        <f t="shared" si="7"/>
        <v>27</v>
      </c>
      <c r="M20" s="35">
        <f t="shared" si="7"/>
        <v>12</v>
      </c>
      <c r="N20" s="35">
        <f t="shared" si="7"/>
        <v>39</v>
      </c>
      <c r="O20" s="35">
        <f t="shared" si="7"/>
        <v>79</v>
      </c>
      <c r="P20" s="35">
        <f t="shared" si="7"/>
        <v>29</v>
      </c>
      <c r="Q20" s="35">
        <f t="shared" si="7"/>
        <v>108</v>
      </c>
      <c r="R20" s="35">
        <f t="shared" si="7"/>
        <v>4</v>
      </c>
      <c r="S20" s="35">
        <f t="shared" si="7"/>
        <v>4</v>
      </c>
      <c r="T20" s="35">
        <f t="shared" si="7"/>
        <v>8</v>
      </c>
      <c r="U20" s="35">
        <f t="shared" si="7"/>
        <v>145</v>
      </c>
      <c r="V20" s="35">
        <f t="shared" si="7"/>
        <v>15</v>
      </c>
      <c r="W20" s="35">
        <f>SUM(W7:W19)</f>
        <v>696</v>
      </c>
    </row>
    <row r="21" spans="1:23" ht="15.75" thickTop="1" x14ac:dyDescent="0.2">
      <c r="A21" s="36"/>
    </row>
    <row r="22" spans="1:23" ht="23.25" x14ac:dyDescent="0.2">
      <c r="A22" s="37"/>
    </row>
  </sheetData>
  <mergeCells count="11">
    <mergeCell ref="A3:A5"/>
    <mergeCell ref="B3:B5"/>
    <mergeCell ref="C3:T3"/>
    <mergeCell ref="U3:U5"/>
    <mergeCell ref="W3:W5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ข้อมูล</vt:lpstr>
      <vt:lpstr>นักเรียน</vt:lpstr>
      <vt:lpstr>ครู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2019-08-02T03:43:31Z</cp:lastPrinted>
  <dcterms:created xsi:type="dcterms:W3CDTF">2019-06-27T07:14:47Z</dcterms:created>
  <dcterms:modified xsi:type="dcterms:W3CDTF">2019-09-17T06:33:18Z</dcterms:modified>
</cp:coreProperties>
</file>